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7400" windowHeight="3030"/>
  </bookViews>
  <sheets>
    <sheet name="Фонд-2010" sheetId="5" r:id="rId1"/>
    <sheet name="СП-2010" sheetId="4" state="hidden" r:id="rId2"/>
  </sheets>
  <definedNames>
    <definedName name="_ftn1" localSheetId="1">'СП-2010'!$A$50</definedName>
    <definedName name="_ftn2" localSheetId="1">'СП-2010'!$A$51</definedName>
    <definedName name="_ftn3" localSheetId="1">'СП-2010'!$A$52</definedName>
    <definedName name="_ftnref3" localSheetId="1">'СП-2010'!$B$48</definedName>
    <definedName name="_xlnm.Print_Titles" localSheetId="0">'Фонд-2010'!$3:$4</definedName>
    <definedName name="_xlnm.Print_Area" localSheetId="0">'Фонд-2010'!$A$1:$G$38</definedName>
  </definedNames>
  <calcPr calcId="125725"/>
</workbook>
</file>

<file path=xl/calcChain.xml><?xml version="1.0" encoding="utf-8"?>
<calcChain xmlns="http://schemas.openxmlformats.org/spreadsheetml/2006/main">
  <c r="F6" i="5"/>
  <c r="E38" i="4"/>
  <c r="F38" s="1"/>
  <c r="E39"/>
  <c r="F39" s="1"/>
  <c r="E37"/>
  <c r="F37" s="1"/>
  <c r="E34"/>
  <c r="F34" s="1"/>
  <c r="E35"/>
  <c r="F35" s="1"/>
  <c r="E36"/>
  <c r="F36" s="1"/>
  <c r="E33"/>
  <c r="F33" s="1"/>
  <c r="F32" s="1"/>
  <c r="F8"/>
  <c r="F9"/>
  <c r="F7"/>
  <c r="F6" s="1"/>
  <c r="E28"/>
  <c r="F28" s="1"/>
  <c r="E29"/>
  <c r="F29" s="1"/>
  <c r="E30"/>
  <c r="F30" s="1"/>
  <c r="E31"/>
  <c r="F31" s="1"/>
  <c r="E27"/>
  <c r="F27" s="1"/>
  <c r="E24"/>
  <c r="F24" s="1"/>
  <c r="E25"/>
  <c r="F25" s="1"/>
  <c r="E23"/>
  <c r="F23" s="1"/>
  <c r="F60"/>
  <c r="F64"/>
  <c r="F62" s="1"/>
  <c r="F65"/>
  <c r="F66"/>
  <c r="F63"/>
  <c r="F61"/>
  <c r="F59"/>
  <c r="F56"/>
  <c r="F57"/>
  <c r="F55"/>
  <c r="F52"/>
  <c r="F53"/>
  <c r="F50" s="1"/>
  <c r="F51"/>
  <c r="F49"/>
  <c r="F47"/>
  <c r="F43"/>
  <c r="F44"/>
  <c r="F45"/>
  <c r="F42"/>
  <c r="F16"/>
  <c r="F14" s="1"/>
  <c r="F17"/>
  <c r="F18"/>
  <c r="F19"/>
  <c r="F20"/>
  <c r="F15"/>
  <c r="F12"/>
  <c r="F13"/>
  <c r="F11"/>
  <c r="F58"/>
  <c r="F40"/>
  <c r="F10"/>
  <c r="F7" i="5"/>
  <c r="F8"/>
  <c r="G5" s="1"/>
  <c r="F10"/>
  <c r="F11"/>
  <c r="F12"/>
  <c r="F13"/>
  <c r="F16"/>
  <c r="F17"/>
  <c r="F18"/>
  <c r="F19"/>
  <c r="F20"/>
  <c r="F22"/>
  <c r="F23"/>
  <c r="F24"/>
  <c r="F25"/>
  <c r="F26"/>
  <c r="F27"/>
  <c r="F28"/>
  <c r="F30"/>
  <c r="F31"/>
  <c r="G29" s="1"/>
  <c r="F32"/>
  <c r="G15"/>
  <c r="G9"/>
  <c r="F46" i="4"/>
  <c r="F54"/>
  <c r="G21" i="5" l="1"/>
  <c r="G33" s="1"/>
  <c r="F21" i="4"/>
</calcChain>
</file>

<file path=xl/sharedStrings.xml><?xml version="1.0" encoding="utf-8"?>
<sst xmlns="http://schemas.openxmlformats.org/spreadsheetml/2006/main" count="235" uniqueCount="171">
  <si>
    <t>Единицы измерения</t>
  </si>
  <si>
    <t>1. Участие субъектов Российской Федерации в программах Фонда</t>
  </si>
  <si>
    <t xml:space="preserve"> 1.1</t>
  </si>
  <si>
    <t>Степень охвата многоквартирных домов программами Фонда</t>
  </si>
  <si>
    <t>ед.</t>
  </si>
  <si>
    <t xml:space="preserve"> 1.2</t>
  </si>
  <si>
    <t>Количество муниципальных образований, вовлеченных в программы Фонда</t>
  </si>
  <si>
    <t xml:space="preserve"> 1.3</t>
  </si>
  <si>
    <t>Общий объем расходов на реализацию региональных адресных программ по проведению капитального ремонта многоквартирных домов и переселения граждан из аварийного жилищного фонда</t>
  </si>
  <si>
    <t>млн. руб.</t>
  </si>
  <si>
    <t>2. Реализация преобразований в сфере жилищно-коммунального хозяйства</t>
  </si>
  <si>
    <t xml:space="preserve"> 2.1</t>
  </si>
  <si>
    <t>Доля коммерческих организаций коммунального комплекса в общем числе организаций коммунального комплекса на территориях муниципальных образований, получивших финансовую поддержку за счет средств Фонда</t>
  </si>
  <si>
    <t>%</t>
  </si>
  <si>
    <t xml:space="preserve"> 2.2</t>
  </si>
  <si>
    <t>Доля многоквартирных домов под управлением коммерческих управляющих организаций на территориях муниципальных образований, получивших финансовую поддержку за счет средств Фонда</t>
  </si>
  <si>
    <t xml:space="preserve"> 2.3</t>
  </si>
  <si>
    <t xml:space="preserve">Доля многоквартирных домов, в которых созданы товарищества собственников жилья, на территориях муниципальных образований, получивших финансовую поддержку за счет средств Фонда </t>
  </si>
  <si>
    <t xml:space="preserve"> 2.4</t>
  </si>
  <si>
    <t>Доля коммерческих управляющих организаций в общем числе управляющих организаций на территориях муниципальных образований, получивших финансовую поддержку за счет средств Фонда</t>
  </si>
  <si>
    <t>3. Реализация региональных адресных программ</t>
  </si>
  <si>
    <t>3.1.</t>
  </si>
  <si>
    <t>общая площадь многоквартирных домов, в которых проведен (завершен) капитальный ремонт</t>
  </si>
  <si>
    <t>количество многоквартирных домов, в которых проведен (завершен) капитальный ремонт</t>
  </si>
  <si>
    <t>численность граждан, проживающих в многоквартирных домах в которых проведен (завершен) капитальный ремонт</t>
  </si>
  <si>
    <t>тыс.чел.</t>
  </si>
  <si>
    <t>3.2.</t>
  </si>
  <si>
    <t>общая площадь введенных вновь построенных жилых помещений* для переселения граждан из аварийного жилья</t>
  </si>
  <si>
    <t>количество введенных вновь построенных жилых помещений* для переселения граждан из аварийного жилья</t>
  </si>
  <si>
    <t>численность граждан, переселенных из аварийного жилищного фонда**</t>
  </si>
  <si>
    <t>чел.</t>
  </si>
  <si>
    <t>количество расселенных аварийных домов</t>
  </si>
  <si>
    <t>количество проектов по освоению территорий субъектов Российской Федерации малоэтажной застройкой</t>
  </si>
  <si>
    <t>4. Реализация программ по энергоэффективности</t>
  </si>
  <si>
    <t>4.1.</t>
  </si>
  <si>
    <t>4.2.</t>
  </si>
  <si>
    <t>4.3.</t>
  </si>
  <si>
    <t>Ключевые показатели оценки эффективности деятельности структурных подразделений государственной корпорации – Фонда содействия реформированию жилищно-коммунального хозяйства</t>
  </si>
  <si>
    <t>№ показателя по порядку</t>
  </si>
  <si>
    <t>Наименование структурного показателя</t>
  </si>
  <si>
    <t>единица измерения</t>
  </si>
  <si>
    <t>Целевое значение показателя на 2010 год</t>
  </si>
  <si>
    <t>01 - Исполнительная дирекция</t>
  </si>
  <si>
    <t>1.1</t>
  </si>
  <si>
    <t>Экономия по административно-хозяйственной смете расходов на обеспечение деятельности работников Фонда</t>
  </si>
  <si>
    <t>1.2</t>
  </si>
  <si>
    <t>Доля конкурсных закупок в объеме закупок в случае, если цена закупки свыше 100 тыс. руб.</t>
  </si>
  <si>
    <t>1.3</t>
  </si>
  <si>
    <t>Обеспечение структурных подразделений материально-техническими средствами</t>
  </si>
  <si>
    <t>02 - Аппарат Фонда</t>
  </si>
  <si>
    <t>2.1</t>
  </si>
  <si>
    <t>Количество заседаний наблюдательного совета Фонда, проведенных с соблюдением установленных требований, ед.</t>
  </si>
  <si>
    <t>2.2</t>
  </si>
  <si>
    <t>Количество заседаний правления Фонда, проведенных с соблюдением установленных требований, ед.</t>
  </si>
  <si>
    <t>2.3</t>
  </si>
  <si>
    <t>Своевременное представление отчетности Фонда в соответствии с установленными формами, %</t>
  </si>
  <si>
    <t>03 - Управление по связям с общественностью</t>
  </si>
  <si>
    <t>3.1</t>
  </si>
  <si>
    <t>Частота обновления информации на сайте</t>
  </si>
  <si>
    <t>раз в день</t>
  </si>
  <si>
    <t>3.2</t>
  </si>
  <si>
    <t>Посещаемость сайта www.fondgkh.ru</t>
  </si>
  <si>
    <t>посещений</t>
  </si>
  <si>
    <t>3.3</t>
  </si>
  <si>
    <t>Соблюдение сроков публикации годового отчета</t>
  </si>
  <si>
    <t>3.4</t>
  </si>
  <si>
    <t>Количество принятых обращений по "горячей линии"</t>
  </si>
  <si>
    <t>3.5</t>
  </si>
  <si>
    <t>Количество публикаций в СМИ о Фонде и реформе ЖКХ</t>
  </si>
  <si>
    <t>3.6</t>
  </si>
  <si>
    <t>Узнаваемость населением РФ основных положений реформы ЖКХ</t>
  </si>
  <si>
    <t>07 - Департамент размещения временно-свободных средств</t>
  </si>
  <si>
    <t>7.1</t>
  </si>
  <si>
    <r>
      <t>Соотношение среднегодовой доходности размещения</t>
    </r>
    <r>
      <rPr>
        <sz val="12"/>
        <color indexed="8"/>
        <rFont val="Times New Roman"/>
        <family val="1"/>
        <charset val="204"/>
      </rPr>
      <t xml:space="preserve"> и среднегодовой эталонной доходности</t>
    </r>
  </si>
  <si>
    <t>7.2</t>
  </si>
  <si>
    <t>Среднегодовая доля остатков на счетах Фонда в общем объеме временно свободных средств (процент полноты размещения)</t>
  </si>
  <si>
    <t>7.3</t>
  </si>
  <si>
    <t xml:space="preserve">Отсутствие нарушений при размещении временно свободных средств, повлекших существенные убытки и санкции </t>
  </si>
  <si>
    <t>08 - Юридический департамент</t>
  </si>
  <si>
    <t>8.1.</t>
  </si>
  <si>
    <t>Соблюдение требований Федерального закона  №185 в НПА субъектов РФ при предоставлении финансовой поддержки за счет средств Фонда</t>
  </si>
  <si>
    <t>8.2.</t>
  </si>
  <si>
    <t>Подготовка разъяснений о предоставлении финансовой поддержки за счет средств Фонда в части, относящейся к полномочиям департамента</t>
  </si>
  <si>
    <t>8.3.</t>
  </si>
  <si>
    <t>Количество принятых законопроектов и нормативных актов федерального значения, разработанных с участием Фонда, направленных на повышение эффективности деятельности Фонда</t>
  </si>
  <si>
    <t>09 - Департамент бухгалтерского учета и отчетности</t>
  </si>
  <si>
    <t>9.1.</t>
  </si>
  <si>
    <t xml:space="preserve">Отсутствие нарушений сроков и искажений в бухгалтерской и налоговой отчетности, повлекших существенные финансовые санкции. </t>
  </si>
  <si>
    <t>9.2.</t>
  </si>
  <si>
    <t>Соблюдение сроков по расчетам с контрагентами, в процентах от годовой суммы расчетов</t>
  </si>
  <si>
    <t>9.3.</t>
  </si>
  <si>
    <t>Целевое использование денежных средств Фонда и исполнение сметы расходов.</t>
  </si>
  <si>
    <t>10 - Отдел кадров</t>
  </si>
  <si>
    <t>10.1</t>
  </si>
  <si>
    <t>Укомплектованность кадрового состава</t>
  </si>
  <si>
    <t>10.2</t>
  </si>
  <si>
    <t>Текучесть кадров</t>
  </si>
  <si>
    <t>10.3</t>
  </si>
  <si>
    <t>Соответствие штатного расписания и штатного замещения</t>
  </si>
  <si>
    <t>11 - Департамент мониторинга и контроля.</t>
  </si>
  <si>
    <t>11.1</t>
  </si>
  <si>
    <t>Доля выездных проверок в субъектах Российской Федерации, проведенных в соответствии с утверждённым графиком</t>
  </si>
  <si>
    <t>11.2</t>
  </si>
  <si>
    <t>Доля устраненных субъектами Российской Федерации замечаний в общем объеме замечаний, выявленных в ходе проверок</t>
  </si>
  <si>
    <t>11.3</t>
  </si>
  <si>
    <t>Доля рассмотренных жалоб граждан к общему количеству жалоб граждан, поступивших в департамент</t>
  </si>
  <si>
    <t>11.4</t>
  </si>
  <si>
    <t>Количество проведённых выездных проверок в субъектах Российской Федерации</t>
  </si>
  <si>
    <t>**Численность граждан, переселяемых в построенные МКД</t>
  </si>
  <si>
    <t>* Жилых помещений в многоквартирных домах, на которые приняты акты о введении в эксплуатацию МКД</t>
  </si>
  <si>
    <t>значение</t>
  </si>
  <si>
    <t>2010 год</t>
  </si>
  <si>
    <t>% от целевого значения</t>
  </si>
  <si>
    <t>Достигнутый уровень</t>
  </si>
  <si>
    <t>04 - Департамент региональных программ</t>
  </si>
  <si>
    <t>Реализация региональных адресных программ по проведению капитального ремонта многоквартирных домов</t>
  </si>
  <si>
    <t>4.1</t>
  </si>
  <si>
    <t>Общая площадь многоквартирных домов, в которых проведен (завершен) капитальный ремонт</t>
  </si>
  <si>
    <t>тыс. кв. м</t>
  </si>
  <si>
    <t>4.2</t>
  </si>
  <si>
    <t>Количество многоквартирных домов, в которых проведен (завершен) капитальный ремонт</t>
  </si>
  <si>
    <t>4.3</t>
  </si>
  <si>
    <t>Численность граждан, проживающих в многоквартирных домах в которых проведен (завершен) капитальный ремонт</t>
  </si>
  <si>
    <t>тыс. чел.</t>
  </si>
  <si>
    <t>Реализация региональных адресных программ по переселению граждан из аварийного жилищного фонда</t>
  </si>
  <si>
    <t>4.4</t>
  </si>
  <si>
    <t>Общая площадь жилых помещений в  многоквартирных домах,  предоставляемых для переселения граждан из аварийного жилищного фонда в соответствии с заключенными контрактами (строительство, приобретение у застройщиков)</t>
  </si>
  <si>
    <t>4.5</t>
  </si>
  <si>
    <t>Количество жилых помещений в многоквартирных домах,  предоставляемых для переселения граждан из аварийного жилищного фонда в соответствии с заключенными контрактами (строительство, приобретение у застройщиков)</t>
  </si>
  <si>
    <t>4.6</t>
  </si>
  <si>
    <t>Численность граждан, переселяемых из аварийного жилищного фонда</t>
  </si>
  <si>
    <t>4.7</t>
  </si>
  <si>
    <t>Количество расселенных аварийных домов</t>
  </si>
  <si>
    <t>4.8</t>
  </si>
  <si>
    <t>Количество субъектов Российской Федерации, которым предоставлена финансовая поддержка за счет средств Фонда на финансовое обеспечение мероприятий программ малоэтажного строительства</t>
  </si>
  <si>
    <t>05 - Экспертно-аналитический департамент</t>
  </si>
  <si>
    <t>5.1</t>
  </si>
  <si>
    <t>5.2</t>
  </si>
  <si>
    <t>Доля многоквартирных домов, под управлением коммерческих управляющих организаций на территориях муниципальных образований, получивших финансовую поддержку за счет средств Фонда</t>
  </si>
  <si>
    <t>5.3</t>
  </si>
  <si>
    <t>Доля многоквартирных домов, в которых созданы товарищества собственников жилья, на территориях муниципальных образований, получивших финансовую поддержку за счет средств Фонда</t>
  </si>
  <si>
    <t>5.4</t>
  </si>
  <si>
    <t>5.5</t>
  </si>
  <si>
    <t>Доля объемов электрической энергии, потребляемой (используемой) в многоквартирных домах, расчеты за которую осуществляются с использованием коллективных (общедомовых) приборов учета, в общем объеме электрической энергии, потребляемой (используемой) в многоквартирных домах на территории субъекта Российской Федерации, муниципального образования</t>
  </si>
  <si>
    <t>5.6</t>
  </si>
  <si>
    <t>Доля объемов тепловой энергии, потребляемой (используемой) в многоквартирных домах, оплата которой осуществляются с использованием коллективных (общедомовых) приборов учета, в общем объеме тепловой энергии, потребляемой (используемой) в многоквартирных домах на территории субъекта Российской Федерации, муниципального образования</t>
  </si>
  <si>
    <t>5.7</t>
  </si>
  <si>
    <t>Доля объемов воды, потребляемой (используемой) в многоквартирных домах, расчеты за которую осуществляются с использованием коллективных (общедомовых) приборов учета, в общем объеме воды, потребляемой (используемой) в многоквартирных домах на территории субъекта Российской Федерации, муниципального образования</t>
  </si>
  <si>
    <t>06 - Финансовый департамент</t>
  </si>
  <si>
    <t>6.1</t>
  </si>
  <si>
    <t>Доля субъектов РФ, соблюдающих параметры долевого финансирования предоставления финансовой поддержки  за счет средств Фонда (на основании заявок субъектов РФ)</t>
  </si>
  <si>
    <t>‑ со стороны субъектов РФ</t>
  </si>
  <si>
    <t>‑ со стороны муниципальных образований</t>
  </si>
  <si>
    <t>6.2</t>
  </si>
  <si>
    <t>Доля субъектов РФ, в которых выявлены факты недолевого софинансирования при расходовании средств по итогам бюджетного года (от фактически допустивших нарушения субъектов)</t>
  </si>
  <si>
    <t>6.3</t>
  </si>
  <si>
    <t>Своевременность и достоверность представляемой информации на основании запросов федеральных органов исполнительной и законодательной власти</t>
  </si>
  <si>
    <t xml:space="preserve">Реализация региональных адресных программ по переселению граждан из аварийного жилищного фонда </t>
  </si>
  <si>
    <t xml:space="preserve">Реализация региональных адресных программ по проведению капитального ремонта многоквартирных домов </t>
  </si>
  <si>
    <t>Результаты достижения ключевых показателей эффективности деятельности
Фонда по итогам 2010 года</t>
  </si>
  <si>
    <t>ОБЩИЙ ПОКАЗАТЕЛЬ ЭФФЕКТИВНОСТИ ДЕЯТЕЛЬНОСТИ ФОНДА ПО ИТОГАМ 2010 ГОДА</t>
  </si>
  <si>
    <r>
      <t>тыс.м</t>
    </r>
    <r>
      <rPr>
        <vertAlign val="superscript"/>
        <sz val="10"/>
        <rFont val="Times New Roman"/>
        <family val="1"/>
        <charset val="204"/>
      </rPr>
      <t>2</t>
    </r>
  </si>
  <si>
    <t>Целевое значение</t>
  </si>
  <si>
    <t>Расчетное результирующее значение</t>
  </si>
  <si>
    <t xml:space="preserve">Доля объемов электрической энергии, потребляемой (используемой) в многоквартирных домах, расчеты за которую осуществляются с использованием коллективных (общедомовых) приборов учета, в общем объеме электрической энергии, потребляемой (используемой) в многоквартирных домах на территории субъекта Российской Федерации
</t>
  </si>
  <si>
    <t xml:space="preserve">Доля объемов тепловой энергии, потребляемой (используемой) в многоквартирных домах, оплата которой осуществляется с использованием коллективных (общедомовых) приборов учета, в общем объеме тепловой энергии, потребляемой (используемой) в многоквартирных домах на территории субъекта Российской Федерации
</t>
  </si>
  <si>
    <t xml:space="preserve">Доля объемов воды, потребляемой (используемой) в многоквартирных домах, расчеты за которую осуществляются с использованием коллективных (общедомовых) приборов учета, в общем объеме воды, потребляемой (используемой) в многоквартирных домах на территории субъекта Российской Федерации
</t>
  </si>
  <si>
    <t>степень реализации по заявкам предыдущих периодов (доля средств Фонда, списанных со счетов муниципальных образований) по состоянию на 1 января 2011 года</t>
  </si>
  <si>
    <t>степень реализации по заявкам отчетного года года (доля средств Фонда, списанных со счетов муниципальных образований) по состоянию на 1 января 2011 года</t>
  </si>
  <si>
    <t>степень реализации по заявкам предыдущих периодов (доля средств Фонда, списанных  со счетов муниципальных образований) по состоянию на 1 января 2011 года</t>
  </si>
  <si>
    <t>степень реализации по заявкам отчетного года (доля средств Фонда, списанных со счетов муниципальных образований) по состоянию на 1 января 2011 года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</si>
</sst>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#,##0.0"/>
    <numFmt numFmtId="165" formatCode="0.0"/>
    <numFmt numFmtId="166" formatCode="0.0%"/>
    <numFmt numFmtId="167" formatCode="##,###,###,###,###,###,##0.00"/>
  </numFmts>
  <fonts count="2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color indexed="8"/>
      <name val="Times New Roman"/>
      <family val="2"/>
      <charset val="204"/>
    </font>
    <font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5"/>
      <name val="Times New Roman"/>
      <family val="1"/>
      <charset val="204"/>
    </font>
    <font>
      <sz val="1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b/>
      <sz val="18"/>
      <color theme="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23">
    <xf numFmtId="0" fontId="0" fillId="0" borderId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2" fillId="0" borderId="0"/>
    <xf numFmtId="0" fontId="18" fillId="0" borderId="0"/>
    <xf numFmtId="0" fontId="19" fillId="0" borderId="0"/>
    <xf numFmtId="0" fontId="19" fillId="0" borderId="0"/>
    <xf numFmtId="0" fontId="3" fillId="0" borderId="0"/>
    <xf numFmtId="0" fontId="19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158">
    <xf numFmtId="0" fontId="0" fillId="0" borderId="0" xfId="0"/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49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right"/>
    </xf>
    <xf numFmtId="0" fontId="25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vertical="center" wrapText="1"/>
    </xf>
    <xf numFmtId="165" fontId="24" fillId="0" borderId="1" xfId="0" applyNumberFormat="1" applyFont="1" applyBorder="1" applyAlignment="1">
      <alignment horizontal="right"/>
    </xf>
    <xf numFmtId="0" fontId="0" fillId="0" borderId="0" xfId="0" applyAlignment="1">
      <alignment wrapText="1" shrinkToFit="1"/>
    </xf>
    <xf numFmtId="49" fontId="0" fillId="0" borderId="0" xfId="0" applyNumberFormat="1" applyFont="1" applyAlignment="1">
      <alignment horizontal="center" vertical="center" wrapText="1" shrinkToFit="1"/>
    </xf>
    <xf numFmtId="0" fontId="0" fillId="0" borderId="0" xfId="0" applyFont="1" applyAlignment="1">
      <alignment horizontal="left" vertical="center" wrapText="1" shrinkToFit="1"/>
    </xf>
    <xf numFmtId="0" fontId="0" fillId="0" borderId="0" xfId="0" applyFont="1" applyAlignment="1">
      <alignment horizontal="right" vertical="center" wrapText="1" shrinkToFit="1"/>
    </xf>
    <xf numFmtId="0" fontId="0" fillId="0" borderId="0" xfId="0" applyFont="1" applyAlignment="1">
      <alignment horizontal="right" vertical="center"/>
    </xf>
    <xf numFmtId="0" fontId="26" fillId="0" borderId="0" xfId="0" applyFont="1"/>
    <xf numFmtId="0" fontId="26" fillId="0" borderId="1" xfId="0" applyFont="1" applyBorder="1" applyAlignment="1">
      <alignment horizontal="center" vertical="center" wrapText="1" shrinkToFit="1"/>
    </xf>
    <xf numFmtId="0" fontId="26" fillId="0" borderId="0" xfId="0" applyFont="1" applyAlignment="1">
      <alignment wrapText="1" shrinkToFit="1"/>
    </xf>
    <xf numFmtId="9" fontId="26" fillId="0" borderId="1" xfId="20" applyFont="1" applyBorder="1" applyAlignment="1">
      <alignment horizontal="center" vertical="center" wrapText="1" shrinkToFit="1"/>
    </xf>
    <xf numFmtId="9" fontId="26" fillId="0" borderId="0" xfId="20" applyFont="1" applyAlignment="1">
      <alignment vertical="center" wrapText="1" shrinkToFit="1"/>
    </xf>
    <xf numFmtId="9" fontId="24" fillId="0" borderId="1" xfId="20" applyFont="1" applyBorder="1" applyAlignment="1">
      <alignment horizontal="right" vertical="center"/>
    </xf>
    <xf numFmtId="9" fontId="18" fillId="0" borderId="0" xfId="20" applyFont="1" applyAlignment="1">
      <alignment vertical="center" wrapText="1" shrinkToFit="1"/>
    </xf>
    <xf numFmtId="49" fontId="27" fillId="0" borderId="11" xfId="1" applyNumberFormat="1" applyFont="1" applyAlignment="1">
      <alignment horizontal="center" vertical="center" wrapText="1" shrinkToFit="1"/>
    </xf>
    <xf numFmtId="0" fontId="27" fillId="0" borderId="11" xfId="1" applyFont="1" applyAlignment="1">
      <alignment horizontal="center" vertical="center" wrapText="1" shrinkToFit="1"/>
    </xf>
    <xf numFmtId="165" fontId="27" fillId="0" borderId="11" xfId="1" applyNumberFormat="1" applyFont="1" applyAlignment="1">
      <alignment horizontal="center" vertical="center" wrapText="1" shrinkToFit="1"/>
    </xf>
    <xf numFmtId="49" fontId="25" fillId="0" borderId="1" xfId="0" applyNumberFormat="1" applyFont="1" applyBorder="1" applyAlignment="1">
      <alignment horizontal="center" vertical="center" wrapText="1" shrinkToFit="1"/>
    </xf>
    <xf numFmtId="0" fontId="25" fillId="0" borderId="1" xfId="0" applyFont="1" applyBorder="1" applyAlignment="1">
      <alignment horizontal="left" vertical="center" wrapText="1" shrinkToFit="1"/>
    </xf>
    <xf numFmtId="0" fontId="25" fillId="0" borderId="1" xfId="0" applyFont="1" applyBorder="1" applyAlignment="1">
      <alignment horizontal="center" vertical="center" wrapText="1" shrinkToFit="1"/>
    </xf>
    <xf numFmtId="165" fontId="25" fillId="0" borderId="1" xfId="0" applyNumberFormat="1" applyFont="1" applyBorder="1" applyAlignment="1">
      <alignment horizontal="right" vertical="center" wrapText="1" shrinkToFit="1"/>
    </xf>
    <xf numFmtId="9" fontId="25" fillId="0" borderId="1" xfId="20" applyFont="1" applyBorder="1" applyAlignment="1">
      <alignment horizontal="right" vertical="center" wrapText="1" shrinkToFit="1"/>
    </xf>
    <xf numFmtId="0" fontId="27" fillId="0" borderId="11" xfId="1" applyFont="1"/>
    <xf numFmtId="0" fontId="27" fillId="0" borderId="11" xfId="1" applyFont="1" applyAlignment="1">
      <alignment horizontal="center"/>
    </xf>
    <xf numFmtId="165" fontId="27" fillId="0" borderId="11" xfId="1" applyNumberFormat="1" applyFont="1" applyAlignment="1">
      <alignment horizontal="right" vertical="center" wrapText="1" shrinkToFit="1"/>
    </xf>
    <xf numFmtId="0" fontId="27" fillId="0" borderId="11" xfId="1" applyFont="1" applyAlignment="1">
      <alignment horizontal="right" vertical="center" wrapText="1" shrinkToFit="1"/>
    </xf>
    <xf numFmtId="9" fontId="27" fillId="0" borderId="11" xfId="20" applyFont="1" applyBorder="1" applyAlignment="1">
      <alignment horizontal="right" vertical="center" wrapText="1" shrinkToFit="1"/>
    </xf>
    <xf numFmtId="0" fontId="25" fillId="0" borderId="1" xfId="0" applyFont="1" applyBorder="1" applyAlignment="1">
      <alignment horizontal="right" vertical="center" wrapText="1" shrinkToFit="1"/>
    </xf>
    <xf numFmtId="1" fontId="25" fillId="0" borderId="1" xfId="0" applyNumberFormat="1" applyFont="1" applyBorder="1" applyAlignment="1">
      <alignment horizontal="right" vertical="center" wrapText="1" shrinkToFit="1"/>
    </xf>
    <xf numFmtId="49" fontId="27" fillId="0" borderId="11" xfId="1" applyNumberFormat="1" applyFont="1" applyFill="1" applyAlignment="1">
      <alignment horizontal="center" vertical="center" wrapText="1" shrinkToFit="1"/>
    </xf>
    <xf numFmtId="0" fontId="27" fillId="0" borderId="11" xfId="1" applyFont="1" applyFill="1" applyAlignment="1">
      <alignment horizontal="center" vertical="center" wrapText="1" shrinkToFit="1"/>
    </xf>
    <xf numFmtId="0" fontId="27" fillId="0" borderId="11" xfId="1" applyFont="1" applyFill="1" applyAlignment="1">
      <alignment horizontal="right" vertical="center" wrapText="1" shrinkToFit="1"/>
    </xf>
    <xf numFmtId="10" fontId="27" fillId="0" borderId="11" xfId="1" applyNumberFormat="1" applyFont="1" applyFill="1" applyAlignment="1" applyProtection="1">
      <alignment wrapText="1" shrinkToFit="1"/>
      <protection locked="0"/>
    </xf>
    <xf numFmtId="49" fontId="27" fillId="0" borderId="12" xfId="2" applyNumberFormat="1" applyFont="1" applyFill="1" applyAlignment="1">
      <alignment horizontal="center" vertical="center" wrapText="1" shrinkToFit="1"/>
    </xf>
    <xf numFmtId="0" fontId="27" fillId="0" borderId="12" xfId="2" applyFont="1" applyFill="1" applyAlignment="1">
      <alignment horizontal="left" vertical="center" wrapText="1" shrinkToFit="1"/>
    </xf>
    <xf numFmtId="0" fontId="27" fillId="0" borderId="12" xfId="2" applyFont="1" applyFill="1" applyAlignment="1">
      <alignment horizontal="center" vertical="center" wrapText="1" shrinkToFit="1"/>
    </xf>
    <xf numFmtId="0" fontId="27" fillId="0" borderId="12" xfId="2" applyFont="1" applyFill="1" applyAlignment="1">
      <alignment horizontal="right" vertical="center" wrapText="1" shrinkToFit="1"/>
    </xf>
    <xf numFmtId="165" fontId="27" fillId="0" borderId="12" xfId="2" applyNumberFormat="1" applyFont="1" applyFill="1" applyAlignment="1" applyProtection="1">
      <alignment wrapText="1" shrinkToFit="1"/>
      <protection locked="0"/>
    </xf>
    <xf numFmtId="49" fontId="25" fillId="0" borderId="1" xfId="0" applyNumberFormat="1" applyFont="1" applyFill="1" applyBorder="1" applyAlignment="1">
      <alignment horizontal="center" vertical="center" wrapText="1" shrinkToFit="1"/>
    </xf>
    <xf numFmtId="0" fontId="25" fillId="0" borderId="1" xfId="0" applyFont="1" applyFill="1" applyBorder="1" applyAlignment="1">
      <alignment horizontal="left" vertical="center" wrapText="1" shrinkToFit="1"/>
    </xf>
    <xf numFmtId="0" fontId="25" fillId="0" borderId="1" xfId="0" applyFont="1" applyFill="1" applyBorder="1" applyAlignment="1">
      <alignment horizontal="center" vertical="center" wrapText="1" shrinkToFit="1"/>
    </xf>
    <xf numFmtId="0" fontId="25" fillId="0" borderId="2" xfId="0" applyNumberFormat="1" applyFont="1" applyFill="1" applyBorder="1" applyAlignment="1" applyProtection="1">
      <alignment horizontal="right" vertical="center" shrinkToFit="1"/>
      <protection locked="0"/>
    </xf>
    <xf numFmtId="0" fontId="25" fillId="0" borderId="1" xfId="0" applyFont="1" applyBorder="1" applyAlignment="1">
      <alignment vertical="center"/>
    </xf>
    <xf numFmtId="2" fontId="25" fillId="0" borderId="2" xfId="0" applyNumberFormat="1" applyFont="1" applyFill="1" applyBorder="1" applyAlignment="1" applyProtection="1">
      <alignment horizontal="right" vertical="center" wrapText="1" shrinkToFit="1"/>
      <protection locked="0"/>
    </xf>
    <xf numFmtId="165" fontId="27" fillId="0" borderId="12" xfId="2" applyNumberFormat="1" applyFont="1" applyFill="1" applyAlignment="1">
      <alignment wrapText="1" shrinkToFit="1"/>
    </xf>
    <xf numFmtId="2" fontId="25" fillId="0" borderId="1" xfId="0" applyNumberFormat="1" applyFont="1" applyFill="1" applyBorder="1" applyAlignment="1">
      <alignment horizontal="right" vertical="center" wrapText="1" shrinkToFit="1"/>
    </xf>
    <xf numFmtId="1" fontId="25" fillId="0" borderId="1" xfId="0" applyNumberFormat="1" applyFont="1" applyFill="1" applyBorder="1" applyAlignment="1">
      <alignment horizontal="right" vertical="center" wrapText="1" shrinkToFit="1"/>
    </xf>
    <xf numFmtId="10" fontId="27" fillId="0" borderId="11" xfId="1" applyNumberFormat="1" applyFont="1" applyFill="1" applyAlignment="1">
      <alignment horizontal="center" wrapText="1" shrinkToFit="1"/>
    </xf>
    <xf numFmtId="165" fontId="25" fillId="0" borderId="2" xfId="0" applyNumberFormat="1" applyFont="1" applyFill="1" applyBorder="1" applyAlignment="1">
      <alignment horizontal="right" vertical="center" wrapText="1" shrinkToFit="1"/>
    </xf>
    <xf numFmtId="166" fontId="27" fillId="0" borderId="11" xfId="1" applyNumberFormat="1" applyFont="1" applyFill="1" applyAlignment="1">
      <alignment horizontal="center" wrapText="1" shrinkToFit="1"/>
    </xf>
    <xf numFmtId="0" fontId="27" fillId="0" borderId="11" xfId="1" applyFont="1" applyAlignment="1">
      <alignment horizontal="left" vertical="center" wrapText="1" shrinkToFit="1"/>
    </xf>
    <xf numFmtId="165" fontId="25" fillId="2" borderId="1" xfId="0" applyNumberFormat="1" applyFont="1" applyFill="1" applyBorder="1" applyAlignment="1">
      <alignment horizontal="right" vertical="center" wrapText="1" shrinkToFit="1"/>
    </xf>
    <xf numFmtId="165" fontId="25" fillId="2" borderId="1" xfId="0" applyNumberFormat="1" applyFont="1" applyFill="1" applyBorder="1" applyAlignment="1">
      <alignment wrapText="1" shrinkToFit="1"/>
    </xf>
    <xf numFmtId="0" fontId="25" fillId="2" borderId="1" xfId="0" applyFont="1" applyFill="1" applyBorder="1" applyAlignment="1">
      <alignment horizontal="right" vertical="center" wrapText="1" shrinkToFit="1"/>
    </xf>
    <xf numFmtId="1" fontId="25" fillId="2" borderId="1" xfId="0" applyNumberFormat="1" applyFont="1" applyFill="1" applyBorder="1" applyAlignment="1">
      <alignment horizontal="right" vertical="center" wrapText="1" shrinkToFit="1"/>
    </xf>
    <xf numFmtId="165" fontId="25" fillId="2" borderId="1" xfId="0" applyNumberFormat="1" applyFont="1" applyFill="1" applyBorder="1" applyAlignment="1">
      <alignment vertical="center" wrapText="1" shrinkToFit="1"/>
    </xf>
    <xf numFmtId="9" fontId="27" fillId="0" borderId="11" xfId="20" applyFont="1" applyFill="1" applyBorder="1" applyAlignment="1" applyProtection="1">
      <alignment horizontal="right" vertical="center" wrapText="1" shrinkToFit="1"/>
      <protection locked="0"/>
    </xf>
    <xf numFmtId="9" fontId="27" fillId="0" borderId="12" xfId="20" applyFont="1" applyFill="1" applyBorder="1" applyAlignment="1" applyProtection="1">
      <alignment horizontal="right" vertical="center" wrapText="1" shrinkToFit="1"/>
      <protection locked="0"/>
    </xf>
    <xf numFmtId="9" fontId="27" fillId="0" borderId="12" xfId="20" applyFont="1" applyFill="1" applyBorder="1" applyAlignment="1">
      <alignment horizontal="right" vertical="center" wrapText="1" shrinkToFit="1"/>
    </xf>
    <xf numFmtId="9" fontId="27" fillId="0" borderId="11" xfId="20" applyFont="1" applyFill="1" applyBorder="1" applyAlignment="1">
      <alignment horizontal="right" vertical="center" wrapText="1" shrinkToFit="1"/>
    </xf>
    <xf numFmtId="0" fontId="5" fillId="0" borderId="0" xfId="0" applyFont="1" applyFill="1" applyBorder="1" applyAlignment="1">
      <alignment horizontal="left" vertical="center" wrapText="1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16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 shrinkToFit="1"/>
    </xf>
    <xf numFmtId="0" fontId="7" fillId="0" borderId="0" xfId="0" applyFont="1" applyFill="1" applyBorder="1"/>
    <xf numFmtId="0" fontId="12" fillId="0" borderId="0" xfId="0" applyFont="1" applyFill="1" applyBorder="1" applyAlignment="1">
      <alignment wrapText="1" shrinkToFit="1"/>
    </xf>
    <xf numFmtId="165" fontId="12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13" fillId="0" borderId="5" xfId="1" applyFont="1" applyFill="1" applyBorder="1" applyAlignment="1">
      <alignment vertical="center" wrapText="1" shrinkToFit="1"/>
    </xf>
    <xf numFmtId="0" fontId="14" fillId="0" borderId="0" xfId="0" applyFont="1" applyFill="1" applyBorder="1"/>
    <xf numFmtId="167" fontId="6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wrapText="1" shrinkToFit="1"/>
    </xf>
    <xf numFmtId="0" fontId="13" fillId="0" borderId="6" xfId="1" applyFont="1" applyFill="1" applyBorder="1" applyAlignment="1">
      <alignment wrapText="1" shrinkToFit="1"/>
    </xf>
    <xf numFmtId="0" fontId="15" fillId="0" borderId="7" xfId="2" applyFont="1" applyFill="1" applyBorder="1" applyAlignment="1">
      <alignment horizontal="left" vertical="center"/>
    </xf>
    <xf numFmtId="0" fontId="15" fillId="0" borderId="5" xfId="2" applyFont="1" applyFill="1" applyBorder="1" applyAlignment="1">
      <alignment horizontal="center" vertical="center" wrapText="1" shrinkToFit="1"/>
    </xf>
    <xf numFmtId="0" fontId="15" fillId="0" borderId="2" xfId="2" applyFont="1" applyFill="1" applyBorder="1" applyAlignment="1">
      <alignment horizontal="left" vertical="center"/>
    </xf>
    <xf numFmtId="0" fontId="13" fillId="0" borderId="2" xfId="1" applyFont="1" applyFill="1" applyBorder="1" applyAlignment="1">
      <alignment horizontal="left" vertical="center"/>
    </xf>
    <xf numFmtId="0" fontId="13" fillId="0" borderId="5" xfId="1" applyFont="1" applyFill="1" applyBorder="1" applyAlignment="1">
      <alignment horizontal="center" vertical="center" wrapText="1" shrinkToFit="1"/>
    </xf>
    <xf numFmtId="0" fontId="13" fillId="0" borderId="5" xfId="1" applyFont="1" applyFill="1" applyBorder="1" applyAlignment="1">
      <alignment horizontal="center" wrapText="1" shrinkToFit="1"/>
    </xf>
    <xf numFmtId="0" fontId="11" fillId="0" borderId="0" xfId="0" applyFont="1" applyFill="1" applyBorder="1"/>
    <xf numFmtId="0" fontId="11" fillId="0" borderId="0" xfId="0" applyFont="1" applyFill="1" applyBorder="1" applyAlignment="1">
      <alignment wrapText="1" shrinkToFit="1"/>
    </xf>
    <xf numFmtId="0" fontId="11" fillId="0" borderId="0" xfId="0" applyFont="1" applyFill="1" applyBorder="1" applyAlignment="1">
      <alignment horizontal="center"/>
    </xf>
    <xf numFmtId="0" fontId="16" fillId="0" borderId="5" xfId="1" applyFont="1" applyFill="1" applyBorder="1" applyAlignment="1">
      <alignment vertical="center" wrapText="1" shrinkToFit="1"/>
    </xf>
    <xf numFmtId="3" fontId="7" fillId="0" borderId="3" xfId="0" applyNumberFormat="1" applyFont="1" applyFill="1" applyBorder="1" applyAlignment="1">
      <alignment horizontal="right" vertical="center" wrapText="1" shrinkToFit="1"/>
    </xf>
    <xf numFmtId="3" fontId="7" fillId="0" borderId="1" xfId="0" applyNumberFormat="1" applyFont="1" applyFill="1" applyBorder="1" applyAlignment="1">
      <alignment horizontal="right" vertical="center" wrapText="1" shrinkToFit="1"/>
    </xf>
    <xf numFmtId="164" fontId="7" fillId="0" borderId="4" xfId="0" applyNumberFormat="1" applyFont="1" applyFill="1" applyBorder="1" applyAlignment="1">
      <alignment horizontal="right" vertical="center" wrapText="1" shrinkToFit="1"/>
    </xf>
    <xf numFmtId="0" fontId="16" fillId="0" borderId="5" xfId="1" applyFont="1" applyFill="1" applyBorder="1" applyAlignment="1">
      <alignment horizontal="right" vertical="center" wrapText="1" shrinkToFit="1"/>
    </xf>
    <xf numFmtId="164" fontId="7" fillId="0" borderId="3" xfId="0" applyNumberFormat="1" applyFont="1" applyFill="1" applyBorder="1" applyAlignment="1">
      <alignment horizontal="right" vertical="center" wrapText="1" shrinkToFit="1"/>
    </xf>
    <xf numFmtId="164" fontId="7" fillId="0" borderId="1" xfId="0" applyNumberFormat="1" applyFont="1" applyFill="1" applyBorder="1" applyAlignment="1">
      <alignment horizontal="right" vertical="center" wrapText="1" shrinkToFit="1"/>
    </xf>
    <xf numFmtId="0" fontId="16" fillId="0" borderId="6" xfId="1" applyFont="1" applyFill="1" applyBorder="1" applyAlignment="1">
      <alignment horizontal="right" vertical="center" wrapText="1" shrinkToFit="1"/>
    </xf>
    <xf numFmtId="164" fontId="17" fillId="0" borderId="5" xfId="2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right" vertical="center"/>
    </xf>
    <xf numFmtId="164" fontId="7" fillId="0" borderId="4" xfId="0" applyNumberFormat="1" applyFont="1" applyFill="1" applyBorder="1" applyAlignment="1">
      <alignment horizontal="right" vertical="center"/>
    </xf>
    <xf numFmtId="164" fontId="17" fillId="0" borderId="5" xfId="2" applyNumberFormat="1" applyFont="1" applyFill="1" applyBorder="1" applyAlignment="1">
      <alignment horizontal="right" vertical="center" wrapText="1" shrinkToFit="1"/>
    </xf>
    <xf numFmtId="164" fontId="16" fillId="0" borderId="5" xfId="1" applyNumberFormat="1" applyFont="1" applyFill="1" applyBorder="1" applyAlignment="1">
      <alignment horizontal="right" vertical="center" wrapText="1" shrinkToFit="1"/>
    </xf>
    <xf numFmtId="165" fontId="7" fillId="0" borderId="3" xfId="0" applyNumberFormat="1" applyFont="1" applyFill="1" applyBorder="1" applyAlignment="1">
      <alignment horizontal="right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0" fontId="16" fillId="0" borderId="5" xfId="1" applyFont="1" applyFill="1" applyBorder="1" applyAlignment="1">
      <alignment wrapText="1" shrinkToFit="1"/>
    </xf>
    <xf numFmtId="164" fontId="7" fillId="0" borderId="8" xfId="0" applyNumberFormat="1" applyFont="1" applyFill="1" applyBorder="1" applyAlignment="1">
      <alignment horizontal="right" vertical="center" wrapText="1" shrinkToFit="1"/>
    </xf>
    <xf numFmtId="164" fontId="7" fillId="0" borderId="7" xfId="0" applyNumberFormat="1" applyFont="1" applyFill="1" applyBorder="1" applyAlignment="1">
      <alignment horizontal="right" vertical="center" wrapText="1" shrinkToFit="1"/>
    </xf>
    <xf numFmtId="164" fontId="7" fillId="0" borderId="2" xfId="0" applyNumberFormat="1" applyFont="1" applyFill="1" applyBorder="1" applyAlignment="1">
      <alignment horizontal="right" vertical="center" wrapText="1" shrinkToFit="1"/>
    </xf>
    <xf numFmtId="164" fontId="7" fillId="0" borderId="2" xfId="0" applyNumberFormat="1" applyFont="1" applyFill="1" applyBorder="1" applyAlignment="1">
      <alignment horizontal="right" vertical="center"/>
    </xf>
    <xf numFmtId="164" fontId="7" fillId="0" borderId="8" xfId="0" applyNumberFormat="1" applyFont="1" applyFill="1" applyBorder="1" applyAlignment="1">
      <alignment horizontal="right" vertical="center"/>
    </xf>
    <xf numFmtId="164" fontId="6" fillId="0" borderId="1" xfId="2" applyNumberFormat="1" applyFont="1" applyFill="1" applyBorder="1" applyAlignment="1">
      <alignment horizontal="right" vertical="center"/>
    </xf>
    <xf numFmtId="164" fontId="6" fillId="0" borderId="1" xfId="2" applyNumberFormat="1" applyFont="1" applyFill="1" applyBorder="1" applyAlignment="1">
      <alignment horizontal="right" vertical="center" wrapText="1" shrinkToFit="1"/>
    </xf>
    <xf numFmtId="164" fontId="6" fillId="0" borderId="1" xfId="1" applyNumberFormat="1" applyFont="1" applyFill="1" applyBorder="1" applyAlignment="1">
      <alignment horizontal="right" vertical="center" wrapText="1" shrinkToFit="1"/>
    </xf>
    <xf numFmtId="165" fontId="6" fillId="0" borderId="1" xfId="1" applyNumberFormat="1" applyFont="1" applyFill="1" applyBorder="1" applyAlignment="1">
      <alignment horizontal="right" vertical="center" wrapText="1" shrinkToFit="1"/>
    </xf>
    <xf numFmtId="165" fontId="7" fillId="0" borderId="1" xfId="1" applyNumberFormat="1" applyFont="1" applyFill="1" applyBorder="1" applyAlignment="1">
      <alignment horizontal="right" vertical="center" wrapText="1" shrinkToFit="1"/>
    </xf>
    <xf numFmtId="165" fontId="12" fillId="0" borderId="1" xfId="1" applyNumberFormat="1" applyFont="1" applyFill="1" applyBorder="1" applyAlignment="1">
      <alignment horizontal="right" vertical="center" wrapText="1" shrinkToFit="1"/>
    </xf>
    <xf numFmtId="0" fontId="8" fillId="0" borderId="2" xfId="1" applyFont="1" applyFill="1" applyBorder="1" applyAlignment="1">
      <alignment horizontal="left" vertical="center"/>
    </xf>
    <xf numFmtId="164" fontId="16" fillId="0" borderId="6" xfId="1" applyNumberFormat="1" applyFont="1" applyFill="1" applyBorder="1" applyAlignment="1">
      <alignment horizontal="right" vertical="center" wrapText="1" shrinkToFit="1"/>
    </xf>
    <xf numFmtId="164" fontId="7" fillId="0" borderId="7" xfId="0" applyNumberFormat="1" applyFont="1" applyFill="1" applyBorder="1" applyAlignment="1">
      <alignment horizontal="right" vertical="center" wrapText="1"/>
    </xf>
    <xf numFmtId="164" fontId="7" fillId="0" borderId="2" xfId="0" applyNumberFormat="1" applyFont="1" applyFill="1" applyBorder="1" applyAlignment="1">
      <alignment horizontal="right" vertical="center" wrapText="1"/>
    </xf>
    <xf numFmtId="0" fontId="13" fillId="0" borderId="2" xfId="1" applyFont="1" applyFill="1" applyBorder="1" applyAlignment="1">
      <alignment horizontal="left" vertical="center" wrapText="1" shrinkToFit="1"/>
    </xf>
    <xf numFmtId="0" fontId="8" fillId="0" borderId="2" xfId="1" applyFont="1" applyFill="1" applyBorder="1" applyAlignment="1">
      <alignment horizontal="left" vertical="center" wrapText="1" shrinkToFit="1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 shrinkToFit="1"/>
    </xf>
    <xf numFmtId="1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 shrinkToFit="1"/>
    </xf>
    <xf numFmtId="0" fontId="7" fillId="0" borderId="4" xfId="0" applyFont="1" applyFill="1" applyBorder="1" applyAlignment="1">
      <alignment horizontal="left" vertical="center" wrapText="1" shrinkToFit="1"/>
    </xf>
    <xf numFmtId="0" fontId="7" fillId="0" borderId="4" xfId="0" applyFont="1" applyFill="1" applyBorder="1" applyAlignment="1">
      <alignment horizontal="left" vertical="center"/>
    </xf>
    <xf numFmtId="0" fontId="8" fillId="0" borderId="6" xfId="1" applyFont="1" applyFill="1" applyBorder="1" applyAlignment="1">
      <alignment horizontal="left" vertical="center"/>
    </xf>
    <xf numFmtId="0" fontId="8" fillId="0" borderId="2" xfId="2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 shrinkToFit="1"/>
    </xf>
    <xf numFmtId="0" fontId="6" fillId="0" borderId="10" xfId="0" applyFont="1" applyFill="1" applyBorder="1" applyAlignment="1">
      <alignment horizontal="center" vertical="center" wrapText="1" shrinkToFit="1"/>
    </xf>
    <xf numFmtId="0" fontId="15" fillId="0" borderId="0" xfId="3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/>
    </xf>
    <xf numFmtId="0" fontId="15" fillId="0" borderId="2" xfId="1" applyFont="1" applyFill="1" applyBorder="1" applyAlignment="1">
      <alignment horizontal="left" vertical="center" wrapText="1" shrinkToFit="1"/>
    </xf>
    <xf numFmtId="0" fontId="15" fillId="0" borderId="5" xfId="1" applyFont="1" applyFill="1" applyBorder="1" applyAlignment="1">
      <alignment horizontal="left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49" fontId="28" fillId="0" borderId="0" xfId="3" applyNumberFormat="1" applyFont="1" applyAlignment="1">
      <alignment horizontal="center" vertical="center" wrapText="1" shrinkToFit="1"/>
    </xf>
    <xf numFmtId="49" fontId="28" fillId="0" borderId="0" xfId="3" applyNumberFormat="1" applyFont="1" applyBorder="1" applyAlignment="1">
      <alignment horizontal="center" vertical="center" wrapText="1" shrinkToFit="1"/>
    </xf>
    <xf numFmtId="49" fontId="26" fillId="0" borderId="1" xfId="0" applyNumberFormat="1" applyFont="1" applyBorder="1" applyAlignment="1">
      <alignment horizontal="center" vertical="center" wrapText="1" shrinkToFit="1"/>
    </xf>
    <xf numFmtId="0" fontId="26" fillId="0" borderId="1" xfId="0" applyFont="1" applyBorder="1" applyAlignment="1">
      <alignment horizontal="center" vertical="center" wrapText="1" shrinkToFit="1"/>
    </xf>
    <xf numFmtId="0" fontId="26" fillId="0" borderId="1" xfId="4" applyFont="1" applyBorder="1" applyAlignment="1">
      <alignment horizontal="center" vertical="center"/>
    </xf>
    <xf numFmtId="0" fontId="26" fillId="0" borderId="1" xfId="4" applyFont="1" applyBorder="1" applyAlignment="1">
      <alignment horizontal="center" vertical="center" wrapText="1" shrinkToFit="1"/>
    </xf>
  </cellXfs>
  <cellStyles count="23">
    <cellStyle name="Заголовок 1" xfId="1" builtinId="16"/>
    <cellStyle name="Заголовок 2" xfId="2" builtinId="17"/>
    <cellStyle name="Название" xfId="3" builtinId="15"/>
    <cellStyle name="Обычный" xfId="0" builtinId="0"/>
    <cellStyle name="Обычный 2" xfId="4"/>
    <cellStyle name="Обычный 2 2" xfId="5"/>
    <cellStyle name="Обычный 2 3" xfId="6"/>
    <cellStyle name="Обычный 2 4" xfId="7"/>
    <cellStyle name="Обычный 2 5" xfId="8"/>
    <cellStyle name="Обычный 2 6" xfId="9"/>
    <cellStyle name="Обычный 2 6 2" xfId="10"/>
    <cellStyle name="Обычный 2_6операт.еженед.стимул18.06.09" xfId="11"/>
    <cellStyle name="Обычный 3" xfId="12"/>
    <cellStyle name="Обычный 3 2" xfId="13"/>
    <cellStyle name="Обычный 4" xfId="14"/>
    <cellStyle name="Обычный 4 2" xfId="15"/>
    <cellStyle name="Обычный 5" xfId="16"/>
    <cellStyle name="Обычный 6" xfId="17"/>
    <cellStyle name="Обычный 6 2" xfId="18"/>
    <cellStyle name="Обычный 6 3" xfId="19"/>
    <cellStyle name="Процентный" xfId="20" builtinId="5"/>
    <cellStyle name="Процентный 2" xfId="21"/>
    <cellStyle name="Финансовый 2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fondgkh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8"/>
  <sheetViews>
    <sheetView tabSelected="1" zoomScale="85" zoomScaleNormal="85" zoomScaleSheetLayoutView="85" workbookViewId="0">
      <selection sqref="A1:G1"/>
    </sheetView>
  </sheetViews>
  <sheetFormatPr defaultRowHeight="12.75"/>
  <cols>
    <col min="1" max="1" width="5.85546875" style="95" customWidth="1"/>
    <col min="2" max="2" width="86.5703125" style="96" customWidth="1"/>
    <col min="3" max="3" width="10.7109375" style="97" customWidth="1"/>
    <col min="4" max="4" width="12.5703125" style="80" customWidth="1"/>
    <col min="5" max="5" width="11.7109375" style="80" customWidth="1"/>
    <col min="6" max="6" width="11.85546875" style="80" customWidth="1"/>
    <col min="7" max="7" width="15.7109375" style="80" customWidth="1"/>
    <col min="8" max="16384" width="9.140625" style="80"/>
  </cols>
  <sheetData>
    <row r="1" spans="1:9" ht="35.25" customHeight="1">
      <c r="A1" s="143" t="s">
        <v>159</v>
      </c>
      <c r="B1" s="143"/>
      <c r="C1" s="143"/>
      <c r="D1" s="143"/>
      <c r="E1" s="143"/>
      <c r="F1" s="143"/>
      <c r="G1" s="143"/>
    </row>
    <row r="2" spans="1:9" ht="12.75" customHeight="1">
      <c r="A2" s="69"/>
      <c r="B2" s="81"/>
      <c r="C2" s="82"/>
      <c r="D2" s="69"/>
      <c r="E2" s="69"/>
      <c r="F2" s="69"/>
    </row>
    <row r="3" spans="1:9" s="83" customFormat="1" ht="27.75" customHeight="1">
      <c r="A3" s="148"/>
      <c r="B3" s="146"/>
      <c r="C3" s="147" t="s">
        <v>0</v>
      </c>
      <c r="D3" s="146" t="s">
        <v>162</v>
      </c>
      <c r="E3" s="144" t="s">
        <v>113</v>
      </c>
      <c r="F3" s="144"/>
      <c r="G3" s="141" t="s">
        <v>163</v>
      </c>
    </row>
    <row r="4" spans="1:9" ht="57" customHeight="1">
      <c r="A4" s="148"/>
      <c r="B4" s="147"/>
      <c r="C4" s="151"/>
      <c r="D4" s="147"/>
      <c r="E4" s="79" t="s">
        <v>110</v>
      </c>
      <c r="F4" s="79" t="s">
        <v>112</v>
      </c>
      <c r="G4" s="142"/>
    </row>
    <row r="5" spans="1:9" s="85" customFormat="1" ht="24.95" customHeight="1">
      <c r="A5" s="129"/>
      <c r="B5" s="130" t="s">
        <v>1</v>
      </c>
      <c r="C5" s="84"/>
      <c r="D5" s="98"/>
      <c r="E5" s="98"/>
      <c r="F5" s="98"/>
      <c r="G5" s="122">
        <f>IF(AVERAGE(F6:F8)&gt;100,100,AVERAGE(F6:F8))</f>
        <v>100</v>
      </c>
    </row>
    <row r="6" spans="1:9" ht="16.5" customHeight="1">
      <c r="A6" s="131" t="s">
        <v>2</v>
      </c>
      <c r="B6" s="132" t="s">
        <v>3</v>
      </c>
      <c r="C6" s="70" t="s">
        <v>4</v>
      </c>
      <c r="D6" s="99">
        <v>29100</v>
      </c>
      <c r="E6" s="99">
        <v>37681</v>
      </c>
      <c r="F6" s="115">
        <f>(E6/D6)*100</f>
        <v>129.48797250859107</v>
      </c>
      <c r="G6" s="100"/>
    </row>
    <row r="7" spans="1:9" ht="16.5" customHeight="1">
      <c r="A7" s="133" t="s">
        <v>5</v>
      </c>
      <c r="B7" s="134" t="s">
        <v>6</v>
      </c>
      <c r="C7" s="72" t="s">
        <v>4</v>
      </c>
      <c r="D7" s="100">
        <v>1200</v>
      </c>
      <c r="E7" s="100">
        <v>1876</v>
      </c>
      <c r="F7" s="116">
        <f t="shared" ref="F7:F32" si="0">(E7/D7)*100</f>
        <v>156.33333333333331</v>
      </c>
      <c r="G7" s="100"/>
    </row>
    <row r="8" spans="1:9" ht="33" customHeight="1">
      <c r="A8" s="133" t="s">
        <v>7</v>
      </c>
      <c r="B8" s="135" t="s">
        <v>8</v>
      </c>
      <c r="C8" s="71" t="s">
        <v>9</v>
      </c>
      <c r="D8" s="101">
        <v>95720.04</v>
      </c>
      <c r="E8" s="101">
        <v>114608.3</v>
      </c>
      <c r="F8" s="114">
        <f t="shared" si="0"/>
        <v>119.73281665991784</v>
      </c>
      <c r="G8" s="104"/>
      <c r="I8" s="86"/>
    </row>
    <row r="9" spans="1:9" s="85" customFormat="1" ht="24.95" customHeight="1">
      <c r="A9" s="92"/>
      <c r="B9" s="125" t="s">
        <v>10</v>
      </c>
      <c r="C9" s="84"/>
      <c r="D9" s="102"/>
      <c r="E9" s="102"/>
      <c r="F9" s="110"/>
      <c r="G9" s="122">
        <f>IF(AVERAGE(F10:F13)&gt;100,100,AVERAGE(F10:F13))</f>
        <v>100</v>
      </c>
      <c r="H9" s="87"/>
    </row>
    <row r="10" spans="1:9" ht="38.25">
      <c r="A10" s="73" t="s">
        <v>11</v>
      </c>
      <c r="B10" s="132" t="s">
        <v>12</v>
      </c>
      <c r="C10" s="70" t="s">
        <v>13</v>
      </c>
      <c r="D10" s="103">
        <v>80</v>
      </c>
      <c r="E10" s="103">
        <v>85.6</v>
      </c>
      <c r="F10" s="115">
        <f t="shared" si="0"/>
        <v>106.99999999999999</v>
      </c>
      <c r="G10" s="104"/>
    </row>
    <row r="11" spans="1:9" ht="25.5">
      <c r="A11" s="73" t="s">
        <v>14</v>
      </c>
      <c r="B11" s="134" t="s">
        <v>15</v>
      </c>
      <c r="C11" s="72" t="s">
        <v>13</v>
      </c>
      <c r="D11" s="104">
        <v>80</v>
      </c>
      <c r="E11" s="104">
        <v>90.1</v>
      </c>
      <c r="F11" s="116">
        <f t="shared" si="0"/>
        <v>112.625</v>
      </c>
      <c r="G11" s="104"/>
    </row>
    <row r="12" spans="1:9" ht="25.5">
      <c r="A12" s="74" t="s">
        <v>16</v>
      </c>
      <c r="B12" s="134" t="s">
        <v>17</v>
      </c>
      <c r="C12" s="72" t="s">
        <v>13</v>
      </c>
      <c r="D12" s="104">
        <v>20</v>
      </c>
      <c r="E12" s="104">
        <v>20.399999999999999</v>
      </c>
      <c r="F12" s="116">
        <f t="shared" si="0"/>
        <v>102</v>
      </c>
      <c r="G12" s="104"/>
    </row>
    <row r="13" spans="1:9" ht="25.5">
      <c r="A13" s="136" t="s">
        <v>18</v>
      </c>
      <c r="B13" s="135" t="s">
        <v>19</v>
      </c>
      <c r="C13" s="71" t="s">
        <v>13</v>
      </c>
      <c r="D13" s="101">
        <v>80</v>
      </c>
      <c r="E13" s="101">
        <v>96</v>
      </c>
      <c r="F13" s="114">
        <f t="shared" si="0"/>
        <v>120</v>
      </c>
      <c r="G13" s="104"/>
    </row>
    <row r="14" spans="1:9" s="85" customFormat="1" ht="19.5">
      <c r="A14" s="92"/>
      <c r="B14" s="137" t="s">
        <v>20</v>
      </c>
      <c r="C14" s="88"/>
      <c r="D14" s="105"/>
      <c r="E14" s="105"/>
      <c r="F14" s="126"/>
      <c r="G14" s="123"/>
      <c r="H14" s="87"/>
    </row>
    <row r="15" spans="1:9" ht="31.5">
      <c r="A15" s="89" t="s">
        <v>21</v>
      </c>
      <c r="B15" s="138" t="s">
        <v>158</v>
      </c>
      <c r="C15" s="90"/>
      <c r="D15" s="106"/>
      <c r="E15" s="106"/>
      <c r="F15" s="106"/>
      <c r="G15" s="119">
        <f>IF(AVERAGE(F16:F20)&gt;100,100,AVERAGE(F16:F20))</f>
        <v>100</v>
      </c>
    </row>
    <row r="16" spans="1:9" ht="25.5">
      <c r="A16" s="73"/>
      <c r="B16" s="132" t="s">
        <v>167</v>
      </c>
      <c r="C16" s="70" t="s">
        <v>13</v>
      </c>
      <c r="D16" s="103">
        <v>100</v>
      </c>
      <c r="E16" s="103">
        <v>100</v>
      </c>
      <c r="F16" s="115">
        <f t="shared" si="0"/>
        <v>100</v>
      </c>
      <c r="G16" s="104"/>
    </row>
    <row r="17" spans="1:11" ht="25.5">
      <c r="A17" s="73"/>
      <c r="B17" s="134" t="s">
        <v>168</v>
      </c>
      <c r="C17" s="72" t="s">
        <v>13</v>
      </c>
      <c r="D17" s="104">
        <v>100</v>
      </c>
      <c r="E17" s="104">
        <v>97</v>
      </c>
      <c r="F17" s="116">
        <f t="shared" si="0"/>
        <v>97</v>
      </c>
      <c r="G17" s="104"/>
    </row>
    <row r="18" spans="1:11" ht="18" customHeight="1">
      <c r="A18" s="74"/>
      <c r="B18" s="134" t="s">
        <v>22</v>
      </c>
      <c r="C18" s="72" t="s">
        <v>161</v>
      </c>
      <c r="D18" s="107">
        <v>73600</v>
      </c>
      <c r="E18" s="107">
        <v>89875.5</v>
      </c>
      <c r="F18" s="117">
        <f t="shared" si="0"/>
        <v>122.11345108695653</v>
      </c>
      <c r="G18" s="107"/>
    </row>
    <row r="19" spans="1:11" ht="16.5" customHeight="1">
      <c r="A19" s="74"/>
      <c r="B19" s="134" t="s">
        <v>23</v>
      </c>
      <c r="C19" s="72" t="s">
        <v>4</v>
      </c>
      <c r="D19" s="107">
        <v>24500</v>
      </c>
      <c r="E19" s="107">
        <v>29368</v>
      </c>
      <c r="F19" s="117">
        <f t="shared" si="0"/>
        <v>119.86938775510203</v>
      </c>
      <c r="G19" s="107"/>
    </row>
    <row r="20" spans="1:11" ht="25.5">
      <c r="A20" s="74"/>
      <c r="B20" s="135" t="s">
        <v>24</v>
      </c>
      <c r="C20" s="71" t="s">
        <v>25</v>
      </c>
      <c r="D20" s="108">
        <v>3000</v>
      </c>
      <c r="E20" s="108">
        <v>3408.8</v>
      </c>
      <c r="F20" s="118">
        <f t="shared" si="0"/>
        <v>113.62666666666668</v>
      </c>
      <c r="G20" s="107"/>
    </row>
    <row r="21" spans="1:11" ht="31.5">
      <c r="A21" s="91" t="s">
        <v>26</v>
      </c>
      <c r="B21" s="138" t="s">
        <v>157</v>
      </c>
      <c r="C21" s="90"/>
      <c r="D21" s="109"/>
      <c r="E21" s="109"/>
      <c r="F21" s="109"/>
      <c r="G21" s="120">
        <f>IF(AVERAGE(F22:F28)&gt;100,100,AVERAGE(F22:F28))</f>
        <v>86.258365778864501</v>
      </c>
    </row>
    <row r="22" spans="1:11" ht="25.5">
      <c r="A22" s="74"/>
      <c r="B22" s="132" t="s">
        <v>169</v>
      </c>
      <c r="C22" s="70" t="s">
        <v>13</v>
      </c>
      <c r="D22" s="103">
        <v>100</v>
      </c>
      <c r="E22" s="103">
        <v>100</v>
      </c>
      <c r="F22" s="115">
        <f t="shared" si="0"/>
        <v>100</v>
      </c>
      <c r="G22" s="104"/>
    </row>
    <row r="23" spans="1:11" ht="25.5">
      <c r="A23" s="74"/>
      <c r="B23" s="134" t="s">
        <v>170</v>
      </c>
      <c r="C23" s="72" t="s">
        <v>13</v>
      </c>
      <c r="D23" s="104">
        <v>90</v>
      </c>
      <c r="E23" s="104">
        <v>66.7</v>
      </c>
      <c r="F23" s="116">
        <f t="shared" si="0"/>
        <v>74.111111111111114</v>
      </c>
      <c r="G23" s="104"/>
    </row>
    <row r="24" spans="1:11" ht="25.5">
      <c r="A24" s="74"/>
      <c r="B24" s="134" t="s">
        <v>27</v>
      </c>
      <c r="C24" s="72" t="s">
        <v>161</v>
      </c>
      <c r="D24" s="104">
        <v>1300</v>
      </c>
      <c r="E24" s="104">
        <v>833.9</v>
      </c>
      <c r="F24" s="116">
        <f t="shared" si="0"/>
        <v>64.146153846153837</v>
      </c>
      <c r="G24" s="104"/>
    </row>
    <row r="25" spans="1:11" ht="25.5">
      <c r="A25" s="74"/>
      <c r="B25" s="134" t="s">
        <v>28</v>
      </c>
      <c r="C25" s="72" t="s">
        <v>4</v>
      </c>
      <c r="D25" s="104">
        <v>32500</v>
      </c>
      <c r="E25" s="104">
        <v>15919</v>
      </c>
      <c r="F25" s="116">
        <f t="shared" si="0"/>
        <v>48.981538461538463</v>
      </c>
      <c r="G25" s="104"/>
    </row>
    <row r="26" spans="1:11" ht="15.75" customHeight="1">
      <c r="A26" s="74"/>
      <c r="B26" s="134" t="s">
        <v>29</v>
      </c>
      <c r="C26" s="72" t="s">
        <v>30</v>
      </c>
      <c r="D26" s="104">
        <v>68000</v>
      </c>
      <c r="E26" s="104">
        <v>54137</v>
      </c>
      <c r="F26" s="116">
        <f t="shared" si="0"/>
        <v>79.613235294117644</v>
      </c>
      <c r="G26" s="104"/>
    </row>
    <row r="27" spans="1:11" ht="14.25" customHeight="1">
      <c r="A27" s="74"/>
      <c r="B27" s="134" t="s">
        <v>31</v>
      </c>
      <c r="C27" s="72" t="s">
        <v>4</v>
      </c>
      <c r="D27" s="104">
        <v>4600</v>
      </c>
      <c r="E27" s="104">
        <v>6300</v>
      </c>
      <c r="F27" s="116">
        <f t="shared" si="0"/>
        <v>136.95652173913044</v>
      </c>
      <c r="G27" s="104"/>
      <c r="K27" s="85"/>
    </row>
    <row r="28" spans="1:11" ht="25.5">
      <c r="A28" s="75"/>
      <c r="B28" s="135" t="s">
        <v>32</v>
      </c>
      <c r="C28" s="71" t="s">
        <v>4</v>
      </c>
      <c r="D28" s="101">
        <v>8</v>
      </c>
      <c r="E28" s="101">
        <v>8</v>
      </c>
      <c r="F28" s="114">
        <f t="shared" si="0"/>
        <v>100</v>
      </c>
      <c r="G28" s="104"/>
    </row>
    <row r="29" spans="1:11" s="85" customFormat="1" ht="17.25" customHeight="1">
      <c r="A29" s="92"/>
      <c r="B29" s="125" t="s">
        <v>33</v>
      </c>
      <c r="C29" s="93"/>
      <c r="D29" s="110"/>
      <c r="E29" s="110"/>
      <c r="F29" s="110"/>
      <c r="G29" s="121">
        <f>IF(AVERAGE(F30:F32)&gt;100,100,AVERAGE(F30:F32))</f>
        <v>100</v>
      </c>
    </row>
    <row r="30" spans="1:11" ht="54.75" customHeight="1">
      <c r="A30" s="139" t="s">
        <v>34</v>
      </c>
      <c r="B30" s="140" t="s">
        <v>164</v>
      </c>
      <c r="C30" s="76" t="s">
        <v>13</v>
      </c>
      <c r="D30" s="111">
        <v>30</v>
      </c>
      <c r="E30" s="111">
        <v>52</v>
      </c>
      <c r="F30" s="127">
        <f t="shared" si="0"/>
        <v>173.33333333333334</v>
      </c>
      <c r="G30" s="112"/>
    </row>
    <row r="31" spans="1:11" ht="53.25" customHeight="1">
      <c r="A31" s="139" t="s">
        <v>35</v>
      </c>
      <c r="B31" s="139" t="s">
        <v>165</v>
      </c>
      <c r="C31" s="77" t="s">
        <v>13</v>
      </c>
      <c r="D31" s="112">
        <v>10</v>
      </c>
      <c r="E31" s="112">
        <v>14</v>
      </c>
      <c r="F31" s="128">
        <f t="shared" si="0"/>
        <v>140</v>
      </c>
      <c r="G31" s="112"/>
    </row>
    <row r="32" spans="1:11" ht="51.75" customHeight="1">
      <c r="A32" s="139" t="s">
        <v>36</v>
      </c>
      <c r="B32" s="139" t="s">
        <v>166</v>
      </c>
      <c r="C32" s="77" t="s">
        <v>13</v>
      </c>
      <c r="D32" s="112">
        <v>10</v>
      </c>
      <c r="E32" s="112">
        <v>32.299999999999997</v>
      </c>
      <c r="F32" s="128">
        <f t="shared" si="0"/>
        <v>322.99999999999994</v>
      </c>
      <c r="G32" s="112"/>
    </row>
    <row r="33" spans="1:7" ht="41.25" customHeight="1">
      <c r="A33" s="149" t="s">
        <v>160</v>
      </c>
      <c r="B33" s="150"/>
      <c r="C33" s="94"/>
      <c r="D33" s="113"/>
      <c r="E33" s="113"/>
      <c r="F33" s="113"/>
      <c r="G33" s="124">
        <f>AVERAGE(G5,G9,G15,G21,G29)</f>
        <v>97.251673155772906</v>
      </c>
    </row>
    <row r="34" spans="1:7">
      <c r="B34" s="80"/>
      <c r="C34" s="80"/>
    </row>
    <row r="36" spans="1:7">
      <c r="A36" s="78" t="s">
        <v>109</v>
      </c>
    </row>
    <row r="37" spans="1:7">
      <c r="A37" s="78" t="s">
        <v>108</v>
      </c>
    </row>
    <row r="38" spans="1:7" ht="14.25" customHeight="1">
      <c r="A38" s="145"/>
      <c r="B38" s="145"/>
      <c r="C38" s="145"/>
      <c r="D38" s="145"/>
    </row>
  </sheetData>
  <mergeCells count="9">
    <mergeCell ref="A38:D38"/>
    <mergeCell ref="B3:B4"/>
    <mergeCell ref="A3:A4"/>
    <mergeCell ref="D3:D4"/>
    <mergeCell ref="A33:B33"/>
    <mergeCell ref="C3:C4"/>
    <mergeCell ref="G3:G4"/>
    <mergeCell ref="A1:G1"/>
    <mergeCell ref="E3:F3"/>
  </mergeCells>
  <pageMargins left="0.39370078740157483" right="0.39370078740157483" top="0.39370078740157483" bottom="0.39370078740157483" header="0.31496062992125984" footer="0.31496062992125984"/>
  <pageSetup paperSize="9" scale="89" fitToHeight="3" orientation="landscape" r:id="rId1"/>
  <rowBreaks count="1" manualBreakCount="1">
    <brk id="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F233"/>
  <sheetViews>
    <sheetView zoomScaleSheetLayoutView="100" workbookViewId="0">
      <selection activeCell="J5" sqref="J5"/>
    </sheetView>
  </sheetViews>
  <sheetFormatPr defaultRowHeight="15" outlineLevelRow="1"/>
  <cols>
    <col min="1" max="1" width="11.42578125" style="1" customWidth="1"/>
    <col min="2" max="2" width="72.42578125" style="2" customWidth="1"/>
    <col min="3" max="3" width="11.85546875" style="15" customWidth="1"/>
    <col min="4" max="4" width="12.7109375" style="15" customWidth="1"/>
    <col min="5" max="5" width="12.7109375" style="11" customWidth="1"/>
    <col min="6" max="6" width="12.7109375" style="22" customWidth="1"/>
  </cols>
  <sheetData>
    <row r="1" spans="1:6" ht="29.25" customHeight="1">
      <c r="A1" s="152" t="s">
        <v>37</v>
      </c>
      <c r="B1" s="152"/>
      <c r="C1" s="152"/>
      <c r="D1" s="152"/>
      <c r="E1" s="18"/>
      <c r="F1" s="20"/>
    </row>
    <row r="2" spans="1:6" ht="45.75" customHeight="1">
      <c r="A2" s="153"/>
      <c r="B2" s="153"/>
      <c r="C2" s="153"/>
      <c r="D2" s="153"/>
      <c r="E2" s="18"/>
      <c r="F2" s="20"/>
    </row>
    <row r="3" spans="1:6" ht="45.75" customHeight="1">
      <c r="A3" s="154" t="s">
        <v>38</v>
      </c>
      <c r="B3" s="155" t="s">
        <v>39</v>
      </c>
      <c r="C3" s="155" t="s">
        <v>40</v>
      </c>
      <c r="D3" s="156" t="s">
        <v>111</v>
      </c>
      <c r="E3" s="156"/>
      <c r="F3" s="156"/>
    </row>
    <row r="4" spans="1:6" ht="45.75" customHeight="1">
      <c r="A4" s="154"/>
      <c r="B4" s="155"/>
      <c r="C4" s="155"/>
      <c r="D4" s="155" t="s">
        <v>41</v>
      </c>
      <c r="E4" s="157" t="s">
        <v>113</v>
      </c>
      <c r="F4" s="157"/>
    </row>
    <row r="5" spans="1:6" s="3" customFormat="1" ht="64.5" customHeight="1">
      <c r="A5" s="154"/>
      <c r="B5" s="155"/>
      <c r="C5" s="155"/>
      <c r="D5" s="155"/>
      <c r="E5" s="17" t="s">
        <v>110</v>
      </c>
      <c r="F5" s="19" t="s">
        <v>112</v>
      </c>
    </row>
    <row r="6" spans="1:6" s="3" customFormat="1" ht="24.75" customHeight="1" thickBot="1">
      <c r="A6" s="23"/>
      <c r="B6" s="24" t="s">
        <v>42</v>
      </c>
      <c r="C6" s="24"/>
      <c r="D6" s="24"/>
      <c r="E6" s="25"/>
      <c r="F6" s="35">
        <f>(SUM(F7:F9)*100%)/COUNT(F7:F9)</f>
        <v>1</v>
      </c>
    </row>
    <row r="7" spans="1:6" ht="32.25" hidden="1" outlineLevel="1" thickTop="1">
      <c r="A7" s="26" t="s">
        <v>43</v>
      </c>
      <c r="B7" s="27" t="s">
        <v>44</v>
      </c>
      <c r="C7" s="28" t="s">
        <v>13</v>
      </c>
      <c r="D7" s="29">
        <v>10</v>
      </c>
      <c r="E7" s="29">
        <v>10</v>
      </c>
      <c r="F7" s="30">
        <f>E7/D7</f>
        <v>1</v>
      </c>
    </row>
    <row r="8" spans="1:6" ht="32.25" hidden="1" outlineLevel="1" thickTop="1">
      <c r="A8" s="26" t="s">
        <v>45</v>
      </c>
      <c r="B8" s="27" t="s">
        <v>46</v>
      </c>
      <c r="C8" s="28" t="s">
        <v>13</v>
      </c>
      <c r="D8" s="29">
        <v>100</v>
      </c>
      <c r="E8" s="29">
        <v>100</v>
      </c>
      <c r="F8" s="30">
        <f>E8/D8</f>
        <v>1</v>
      </c>
    </row>
    <row r="9" spans="1:6" ht="32.25" hidden="1" outlineLevel="1" thickTop="1">
      <c r="A9" s="26" t="s">
        <v>47</v>
      </c>
      <c r="B9" s="27" t="s">
        <v>48</v>
      </c>
      <c r="C9" s="28" t="s">
        <v>13</v>
      </c>
      <c r="D9" s="29">
        <v>100</v>
      </c>
      <c r="E9" s="29">
        <v>100</v>
      </c>
      <c r="F9" s="30">
        <f>E9/D9</f>
        <v>1</v>
      </c>
    </row>
    <row r="10" spans="1:6" ht="17.25" collapsed="1" thickTop="1" thickBot="1">
      <c r="A10" s="31"/>
      <c r="B10" s="32" t="s">
        <v>49</v>
      </c>
      <c r="C10" s="31"/>
      <c r="D10" s="33"/>
      <c r="E10" s="33"/>
      <c r="F10" s="35">
        <f>(SUM(F11:F13)*100%)/COUNT(F11:F13)</f>
        <v>0.33333333333333331</v>
      </c>
    </row>
    <row r="11" spans="1:6" ht="32.25" hidden="1" outlineLevel="1" thickTop="1">
      <c r="A11" s="4" t="s">
        <v>50</v>
      </c>
      <c r="B11" s="5" t="s">
        <v>51</v>
      </c>
      <c r="C11" s="6" t="s">
        <v>4</v>
      </c>
      <c r="D11" s="7">
        <v>5</v>
      </c>
      <c r="E11" s="7"/>
      <c r="F11" s="21">
        <f>E11/D11</f>
        <v>0</v>
      </c>
    </row>
    <row r="12" spans="1:6" ht="32.25" hidden="1" outlineLevel="1" thickTop="1">
      <c r="A12" s="4" t="s">
        <v>52</v>
      </c>
      <c r="B12" s="5" t="s">
        <v>53</v>
      </c>
      <c r="C12" s="6" t="s">
        <v>4</v>
      </c>
      <c r="D12" s="7">
        <v>45</v>
      </c>
      <c r="E12" s="7"/>
      <c r="F12" s="21">
        <f t="shared" ref="F12:F20" si="0">E12/D12</f>
        <v>0</v>
      </c>
    </row>
    <row r="13" spans="1:6" ht="32.25" hidden="1" outlineLevel="1" thickTop="1">
      <c r="A13" s="4" t="s">
        <v>54</v>
      </c>
      <c r="B13" s="8" t="s">
        <v>55</v>
      </c>
      <c r="C13" s="9" t="s">
        <v>13</v>
      </c>
      <c r="D13" s="10">
        <v>100</v>
      </c>
      <c r="E13" s="10">
        <v>100</v>
      </c>
      <c r="F13" s="21">
        <f t="shared" si="0"/>
        <v>1</v>
      </c>
    </row>
    <row r="14" spans="1:6" ht="24.95" customHeight="1" collapsed="1" thickTop="1" thickBot="1">
      <c r="A14" s="23"/>
      <c r="B14" s="24" t="s">
        <v>56</v>
      </c>
      <c r="C14" s="24"/>
      <c r="D14" s="34"/>
      <c r="E14" s="34"/>
      <c r="F14" s="35">
        <f>(SUM(F15:F20)*100%)/COUNT(F15:F20)</f>
        <v>0</v>
      </c>
    </row>
    <row r="15" spans="1:6" ht="16.5" hidden="1" outlineLevel="1" thickTop="1">
      <c r="A15" s="26" t="s">
        <v>57</v>
      </c>
      <c r="B15" s="27" t="s">
        <v>58</v>
      </c>
      <c r="C15" s="28" t="s">
        <v>59</v>
      </c>
      <c r="D15" s="36">
        <v>5</v>
      </c>
      <c r="E15" s="62"/>
      <c r="F15" s="21">
        <f t="shared" si="0"/>
        <v>0</v>
      </c>
    </row>
    <row r="16" spans="1:6" ht="16.5" hidden="1" outlineLevel="1" thickTop="1">
      <c r="A16" s="26" t="s">
        <v>60</v>
      </c>
      <c r="B16" s="27" t="s">
        <v>61</v>
      </c>
      <c r="C16" s="28" t="s">
        <v>62</v>
      </c>
      <c r="D16" s="36">
        <v>300000</v>
      </c>
      <c r="E16" s="62"/>
      <c r="F16" s="21">
        <f t="shared" si="0"/>
        <v>0</v>
      </c>
    </row>
    <row r="17" spans="1:6" ht="16.5" hidden="1" outlineLevel="1" thickTop="1">
      <c r="A17" s="26" t="s">
        <v>63</v>
      </c>
      <c r="B17" s="27" t="s">
        <v>64</v>
      </c>
      <c r="C17" s="28" t="s">
        <v>13</v>
      </c>
      <c r="D17" s="29">
        <v>100</v>
      </c>
      <c r="E17" s="60"/>
      <c r="F17" s="21">
        <f t="shared" si="0"/>
        <v>0</v>
      </c>
    </row>
    <row r="18" spans="1:6" ht="16.5" hidden="1" outlineLevel="1" thickTop="1">
      <c r="A18" s="26" t="s">
        <v>65</v>
      </c>
      <c r="B18" s="27" t="s">
        <v>66</v>
      </c>
      <c r="C18" s="28" t="s">
        <v>4</v>
      </c>
      <c r="D18" s="37">
        <v>35000</v>
      </c>
      <c r="E18" s="63"/>
      <c r="F18" s="21">
        <f t="shared" si="0"/>
        <v>0</v>
      </c>
    </row>
    <row r="19" spans="1:6" ht="16.5" hidden="1" outlineLevel="1" thickTop="1">
      <c r="A19" s="26" t="s">
        <v>67</v>
      </c>
      <c r="B19" s="27" t="s">
        <v>68</v>
      </c>
      <c r="C19" s="28" t="s">
        <v>4</v>
      </c>
      <c r="D19" s="37">
        <v>50000</v>
      </c>
      <c r="E19" s="63"/>
      <c r="F19" s="21">
        <f t="shared" si="0"/>
        <v>0</v>
      </c>
    </row>
    <row r="20" spans="1:6" ht="16.5" hidden="1" outlineLevel="1" thickTop="1">
      <c r="A20" s="26" t="s">
        <v>69</v>
      </c>
      <c r="B20" s="27" t="s">
        <v>70</v>
      </c>
      <c r="C20" s="28" t="s">
        <v>13</v>
      </c>
      <c r="D20" s="29">
        <v>50</v>
      </c>
      <c r="E20" s="60"/>
      <c r="F20" s="21">
        <f t="shared" si="0"/>
        <v>0</v>
      </c>
    </row>
    <row r="21" spans="1:6" s="16" customFormat="1" ht="17.25" collapsed="1" thickTop="1" thickBot="1">
      <c r="A21" s="38"/>
      <c r="B21" s="39" t="s">
        <v>114</v>
      </c>
      <c r="C21" s="39"/>
      <c r="D21" s="40"/>
      <c r="E21" s="41"/>
      <c r="F21" s="65">
        <f>(SUM(F23:F25,F27:F31)*100%)/COUNT(F23:F25,F27:F31)</f>
        <v>0.98163369356208208</v>
      </c>
    </row>
    <row r="22" spans="1:6" s="16" customFormat="1" ht="33" hidden="1" outlineLevel="1" thickTop="1" thickBot="1">
      <c r="A22" s="42"/>
      <c r="B22" s="43" t="s">
        <v>115</v>
      </c>
      <c r="C22" s="44"/>
      <c r="D22" s="45"/>
      <c r="E22" s="46"/>
      <c r="F22" s="66"/>
    </row>
    <row r="23" spans="1:6" s="16" customFormat="1" ht="32.25" hidden="1" outlineLevel="1" thickTop="1">
      <c r="A23" s="47" t="s">
        <v>116</v>
      </c>
      <c r="B23" s="48" t="s">
        <v>117</v>
      </c>
      <c r="C23" s="49" t="s">
        <v>118</v>
      </c>
      <c r="D23" s="50">
        <v>73600</v>
      </c>
      <c r="E23" s="51">
        <f>'Фонд-2010'!E18</f>
        <v>89875.5</v>
      </c>
      <c r="F23" s="21">
        <f t="shared" ref="F23:F39" si="1">E23/D23</f>
        <v>1.2211345108695653</v>
      </c>
    </row>
    <row r="24" spans="1:6" s="16" customFormat="1" ht="32.25" hidden="1" outlineLevel="1" thickTop="1">
      <c r="A24" s="47" t="s">
        <v>119</v>
      </c>
      <c r="B24" s="48" t="s">
        <v>120</v>
      </c>
      <c r="C24" s="49" t="s">
        <v>4</v>
      </c>
      <c r="D24" s="52">
        <v>24500</v>
      </c>
      <c r="E24" s="51">
        <f>'Фонд-2010'!E19</f>
        <v>29368</v>
      </c>
      <c r="F24" s="21">
        <f t="shared" si="1"/>
        <v>1.1986938775510203</v>
      </c>
    </row>
    <row r="25" spans="1:6" s="16" customFormat="1" ht="32.25" hidden="1" outlineLevel="1" thickTop="1">
      <c r="A25" s="47" t="s">
        <v>121</v>
      </c>
      <c r="B25" s="48" t="s">
        <v>122</v>
      </c>
      <c r="C25" s="49" t="s">
        <v>123</v>
      </c>
      <c r="D25" s="52">
        <v>3000</v>
      </c>
      <c r="E25" s="51">
        <f>'Фонд-2010'!E20</f>
        <v>3408.8</v>
      </c>
      <c r="F25" s="21">
        <f t="shared" si="1"/>
        <v>1.1362666666666668</v>
      </c>
    </row>
    <row r="26" spans="1:6" s="16" customFormat="1" ht="33" hidden="1" outlineLevel="1" thickTop="1" thickBot="1">
      <c r="A26" s="42"/>
      <c r="B26" s="43" t="s">
        <v>124</v>
      </c>
      <c r="C26" s="44"/>
      <c r="D26" s="45"/>
      <c r="E26" s="53"/>
      <c r="F26" s="67"/>
    </row>
    <row r="27" spans="1:6" s="16" customFormat="1" ht="63.75" hidden="1" outlineLevel="1" thickTop="1">
      <c r="A27" s="47" t="s">
        <v>125</v>
      </c>
      <c r="B27" s="48" t="s">
        <v>126</v>
      </c>
      <c r="C27" s="49" t="s">
        <v>118</v>
      </c>
      <c r="D27" s="54">
        <v>1300</v>
      </c>
      <c r="E27" s="51">
        <f>'Фонд-2010'!E24</f>
        <v>833.9</v>
      </c>
      <c r="F27" s="21">
        <f t="shared" si="1"/>
        <v>0.64146153846153842</v>
      </c>
    </row>
    <row r="28" spans="1:6" s="16" customFormat="1" ht="63.75" hidden="1" outlineLevel="1" thickTop="1">
      <c r="A28" s="47" t="s">
        <v>127</v>
      </c>
      <c r="B28" s="48" t="s">
        <v>128</v>
      </c>
      <c r="C28" s="49" t="s">
        <v>4</v>
      </c>
      <c r="D28" s="54">
        <v>32500</v>
      </c>
      <c r="E28" s="51">
        <f>'Фонд-2010'!E25</f>
        <v>15919</v>
      </c>
      <c r="F28" s="21">
        <f t="shared" si="1"/>
        <v>0.4898153846153846</v>
      </c>
    </row>
    <row r="29" spans="1:6" s="16" customFormat="1" ht="16.5" hidden="1" outlineLevel="1" thickTop="1">
      <c r="A29" s="47" t="s">
        <v>129</v>
      </c>
      <c r="B29" s="48" t="s">
        <v>130</v>
      </c>
      <c r="C29" s="49" t="s">
        <v>30</v>
      </c>
      <c r="D29" s="54">
        <v>68000</v>
      </c>
      <c r="E29" s="51">
        <f>'Фонд-2010'!E26</f>
        <v>54137</v>
      </c>
      <c r="F29" s="21">
        <f t="shared" si="1"/>
        <v>0.79613235294117646</v>
      </c>
    </row>
    <row r="30" spans="1:6" s="16" customFormat="1" ht="16.5" hidden="1" outlineLevel="1" thickTop="1">
      <c r="A30" s="47" t="s">
        <v>131</v>
      </c>
      <c r="B30" s="48" t="s">
        <v>132</v>
      </c>
      <c r="C30" s="49" t="s">
        <v>4</v>
      </c>
      <c r="D30" s="54">
        <v>4600</v>
      </c>
      <c r="E30" s="51">
        <f>'Фонд-2010'!E27</f>
        <v>6300</v>
      </c>
      <c r="F30" s="21">
        <f t="shared" si="1"/>
        <v>1.3695652173913044</v>
      </c>
    </row>
    <row r="31" spans="1:6" s="16" customFormat="1" ht="63.75" hidden="1" outlineLevel="1" thickTop="1">
      <c r="A31" s="47" t="s">
        <v>133</v>
      </c>
      <c r="B31" s="48" t="s">
        <v>134</v>
      </c>
      <c r="C31" s="49" t="s">
        <v>4</v>
      </c>
      <c r="D31" s="55">
        <v>8</v>
      </c>
      <c r="E31" s="51">
        <f>'Фонд-2010'!E28</f>
        <v>8</v>
      </c>
      <c r="F31" s="21">
        <f t="shared" si="1"/>
        <v>1</v>
      </c>
    </row>
    <row r="32" spans="1:6" s="16" customFormat="1" ht="17.25" collapsed="1" thickTop="1" thickBot="1">
      <c r="A32" s="38"/>
      <c r="B32" s="39" t="s">
        <v>135</v>
      </c>
      <c r="C32" s="39"/>
      <c r="D32" s="40"/>
      <c r="E32" s="56"/>
      <c r="F32" s="68">
        <f>(SUM(F33:F39)*100%)/COUNT(F33:F39)</f>
        <v>1.5399404761904758</v>
      </c>
    </row>
    <row r="33" spans="1:6" s="16" customFormat="1" ht="63.75" hidden="1" outlineLevel="1" thickTop="1">
      <c r="A33" s="47" t="s">
        <v>136</v>
      </c>
      <c r="B33" s="48" t="s">
        <v>12</v>
      </c>
      <c r="C33" s="49" t="s">
        <v>13</v>
      </c>
      <c r="D33" s="57">
        <v>80</v>
      </c>
      <c r="E33" s="64">
        <f>'Фонд-2010'!E10</f>
        <v>85.6</v>
      </c>
      <c r="F33" s="21">
        <f t="shared" si="1"/>
        <v>1.0699999999999998</v>
      </c>
    </row>
    <row r="34" spans="1:6" s="16" customFormat="1" ht="63.75" hidden="1" outlineLevel="1" thickTop="1">
      <c r="A34" s="47" t="s">
        <v>137</v>
      </c>
      <c r="B34" s="48" t="s">
        <v>138</v>
      </c>
      <c r="C34" s="49" t="s">
        <v>13</v>
      </c>
      <c r="D34" s="57">
        <v>80</v>
      </c>
      <c r="E34" s="64">
        <f>'Фонд-2010'!E11</f>
        <v>90.1</v>
      </c>
      <c r="F34" s="21">
        <f t="shared" si="1"/>
        <v>1.12625</v>
      </c>
    </row>
    <row r="35" spans="1:6" s="16" customFormat="1" ht="48" hidden="1" outlineLevel="1" thickTop="1">
      <c r="A35" s="47" t="s">
        <v>139</v>
      </c>
      <c r="B35" s="48" t="s">
        <v>140</v>
      </c>
      <c r="C35" s="49" t="s">
        <v>13</v>
      </c>
      <c r="D35" s="57">
        <v>20</v>
      </c>
      <c r="E35" s="64">
        <f>'Фонд-2010'!E12</f>
        <v>20.399999999999999</v>
      </c>
      <c r="F35" s="21">
        <f t="shared" si="1"/>
        <v>1.02</v>
      </c>
    </row>
    <row r="36" spans="1:6" s="16" customFormat="1" ht="63.75" hidden="1" outlineLevel="1" thickTop="1">
      <c r="A36" s="47" t="s">
        <v>141</v>
      </c>
      <c r="B36" s="48" t="s">
        <v>19</v>
      </c>
      <c r="C36" s="49" t="s">
        <v>13</v>
      </c>
      <c r="D36" s="57">
        <v>80</v>
      </c>
      <c r="E36" s="64">
        <f>'Фонд-2010'!E13</f>
        <v>96</v>
      </c>
      <c r="F36" s="21">
        <f t="shared" si="1"/>
        <v>1.2</v>
      </c>
    </row>
    <row r="37" spans="1:6" s="16" customFormat="1" ht="95.25" hidden="1" outlineLevel="1" thickTop="1">
      <c r="A37" s="47" t="s">
        <v>142</v>
      </c>
      <c r="B37" s="48" t="s">
        <v>143</v>
      </c>
      <c r="C37" s="49" t="s">
        <v>13</v>
      </c>
      <c r="D37" s="57">
        <v>30</v>
      </c>
      <c r="E37" s="64">
        <f>'Фонд-2010'!E30</f>
        <v>52</v>
      </c>
      <c r="F37" s="21">
        <f t="shared" si="1"/>
        <v>1.7333333333333334</v>
      </c>
    </row>
    <row r="38" spans="1:6" s="16" customFormat="1" ht="95.25" hidden="1" outlineLevel="1" thickTop="1">
      <c r="A38" s="47" t="s">
        <v>144</v>
      </c>
      <c r="B38" s="48" t="s">
        <v>145</v>
      </c>
      <c r="C38" s="49" t="s">
        <v>13</v>
      </c>
      <c r="D38" s="57">
        <v>10</v>
      </c>
      <c r="E38" s="64">
        <f>'Фонд-2010'!E31</f>
        <v>14</v>
      </c>
      <c r="F38" s="21">
        <f t="shared" si="1"/>
        <v>1.4</v>
      </c>
    </row>
    <row r="39" spans="1:6" s="16" customFormat="1" ht="95.25" hidden="1" outlineLevel="1" thickTop="1">
      <c r="A39" s="47" t="s">
        <v>146</v>
      </c>
      <c r="B39" s="48" t="s">
        <v>147</v>
      </c>
      <c r="C39" s="49" t="s">
        <v>13</v>
      </c>
      <c r="D39" s="57">
        <v>10</v>
      </c>
      <c r="E39" s="64">
        <f>'Фонд-2010'!E32</f>
        <v>32.299999999999997</v>
      </c>
      <c r="F39" s="21">
        <f t="shared" si="1"/>
        <v>3.2299999999999995</v>
      </c>
    </row>
    <row r="40" spans="1:6" s="16" customFormat="1" ht="17.25" collapsed="1" thickTop="1" thickBot="1">
      <c r="A40" s="38"/>
      <c r="B40" s="39" t="s">
        <v>148</v>
      </c>
      <c r="C40" s="39"/>
      <c r="D40" s="40"/>
      <c r="E40" s="58"/>
      <c r="F40" s="68">
        <f>(SUM(F42:F45)*100%)/COUNT(F42:F45)</f>
        <v>1</v>
      </c>
    </row>
    <row r="41" spans="1:6" s="16" customFormat="1" ht="48.75" hidden="1" outlineLevel="1" thickTop="1" thickBot="1">
      <c r="A41" s="42" t="s">
        <v>149</v>
      </c>
      <c r="B41" s="43" t="s">
        <v>150</v>
      </c>
      <c r="C41" s="44"/>
      <c r="D41" s="45"/>
      <c r="E41" s="53"/>
      <c r="F41" s="67"/>
    </row>
    <row r="42" spans="1:6" s="16" customFormat="1" ht="16.5" hidden="1" outlineLevel="1" thickTop="1">
      <c r="A42" s="47"/>
      <c r="B42" s="48" t="s">
        <v>151</v>
      </c>
      <c r="C42" s="49" t="s">
        <v>13</v>
      </c>
      <c r="D42" s="57">
        <v>100</v>
      </c>
      <c r="E42" s="61">
        <v>100</v>
      </c>
      <c r="F42" s="21">
        <f>E42/D42</f>
        <v>1</v>
      </c>
    </row>
    <row r="43" spans="1:6" s="16" customFormat="1" ht="16.5" hidden="1" outlineLevel="1" thickTop="1">
      <c r="A43" s="47"/>
      <c r="B43" s="48" t="s">
        <v>152</v>
      </c>
      <c r="C43" s="49" t="s">
        <v>13</v>
      </c>
      <c r="D43" s="57">
        <v>100</v>
      </c>
      <c r="E43" s="61">
        <v>100</v>
      </c>
      <c r="F43" s="21">
        <f>E43/D43</f>
        <v>1</v>
      </c>
    </row>
    <row r="44" spans="1:6" s="16" customFormat="1" ht="48" hidden="1" outlineLevel="1" thickTop="1">
      <c r="A44" s="47" t="s">
        <v>153</v>
      </c>
      <c r="B44" s="48" t="s">
        <v>154</v>
      </c>
      <c r="C44" s="49" t="s">
        <v>13</v>
      </c>
      <c r="D44" s="57">
        <v>100</v>
      </c>
      <c r="E44" s="61">
        <v>100</v>
      </c>
      <c r="F44" s="21">
        <f>E44/D44</f>
        <v>1</v>
      </c>
    </row>
    <row r="45" spans="1:6" s="16" customFormat="1" ht="48" hidden="1" outlineLevel="1" thickTop="1">
      <c r="A45" s="47" t="s">
        <v>155</v>
      </c>
      <c r="B45" s="48" t="s">
        <v>156</v>
      </c>
      <c r="C45" s="49" t="s">
        <v>13</v>
      </c>
      <c r="D45" s="57">
        <v>100</v>
      </c>
      <c r="E45" s="61">
        <v>100</v>
      </c>
      <c r="F45" s="21">
        <f>E45/D45</f>
        <v>1</v>
      </c>
    </row>
    <row r="46" spans="1:6" ht="17.25" collapsed="1" thickTop="1" thickBot="1">
      <c r="A46" s="23"/>
      <c r="B46" s="59" t="s">
        <v>71</v>
      </c>
      <c r="C46" s="24"/>
      <c r="D46" s="34"/>
      <c r="E46" s="34"/>
      <c r="F46" s="35">
        <f>(SUM(F47:F49)*100%)/COUNT(F47:F49)</f>
        <v>1.3676999999999999</v>
      </c>
    </row>
    <row r="47" spans="1:6" ht="32.25" hidden="1" outlineLevel="1" thickTop="1">
      <c r="A47" s="26" t="s">
        <v>72</v>
      </c>
      <c r="B47" s="27" t="s">
        <v>73</v>
      </c>
      <c r="C47" s="28" t="s">
        <v>13</v>
      </c>
      <c r="D47" s="29">
        <v>100</v>
      </c>
      <c r="E47" s="29">
        <v>161.07</v>
      </c>
      <c r="F47" s="30">
        <f>E47/D47</f>
        <v>1.6107</v>
      </c>
    </row>
    <row r="48" spans="1:6" ht="32.25" hidden="1" outlineLevel="1" thickTop="1">
      <c r="A48" s="26" t="s">
        <v>74</v>
      </c>
      <c r="B48" s="27" t="s">
        <v>75</v>
      </c>
      <c r="C48" s="28" t="s">
        <v>13</v>
      </c>
      <c r="D48" s="29">
        <v>30</v>
      </c>
      <c r="E48" s="29">
        <v>15.23</v>
      </c>
      <c r="F48" s="30">
        <v>1.4923999999999999</v>
      </c>
    </row>
    <row r="49" spans="1:6" ht="32.25" hidden="1" outlineLevel="1" thickTop="1">
      <c r="A49" s="26" t="s">
        <v>76</v>
      </c>
      <c r="B49" s="27" t="s">
        <v>77</v>
      </c>
      <c r="C49" s="28" t="s">
        <v>13</v>
      </c>
      <c r="D49" s="29">
        <v>70</v>
      </c>
      <c r="E49" s="29">
        <v>70</v>
      </c>
      <c r="F49" s="30">
        <f>E49/D49</f>
        <v>1</v>
      </c>
    </row>
    <row r="50" spans="1:6" ht="17.25" collapsed="1" thickTop="1" thickBot="1">
      <c r="A50" s="23"/>
      <c r="B50" s="24" t="s">
        <v>78</v>
      </c>
      <c r="C50" s="24"/>
      <c r="D50" s="34"/>
      <c r="E50" s="34"/>
      <c r="F50" s="35">
        <f>(SUM(F51:F53)*100%)/COUNT(F51:F53)</f>
        <v>0.33333333333333331</v>
      </c>
    </row>
    <row r="51" spans="1:6" ht="48" hidden="1" outlineLevel="1" thickTop="1">
      <c r="A51" s="26" t="s">
        <v>79</v>
      </c>
      <c r="B51" s="27" t="s">
        <v>80</v>
      </c>
      <c r="C51" s="28" t="s">
        <v>13</v>
      </c>
      <c r="D51" s="29">
        <v>100</v>
      </c>
      <c r="E51" s="60">
        <v>100</v>
      </c>
      <c r="F51" s="30">
        <f>E51/D51</f>
        <v>1</v>
      </c>
    </row>
    <row r="52" spans="1:6" ht="48" hidden="1" outlineLevel="1" thickTop="1">
      <c r="A52" s="26" t="s">
        <v>81</v>
      </c>
      <c r="B52" s="27" t="s">
        <v>82</v>
      </c>
      <c r="C52" s="28" t="s">
        <v>4</v>
      </c>
      <c r="D52" s="36">
        <v>50</v>
      </c>
      <c r="E52" s="62"/>
      <c r="F52" s="30">
        <f>E52/D52</f>
        <v>0</v>
      </c>
    </row>
    <row r="53" spans="1:6" ht="48" hidden="1" outlineLevel="1" thickTop="1">
      <c r="A53" s="26" t="s">
        <v>83</v>
      </c>
      <c r="B53" s="27" t="s">
        <v>84</v>
      </c>
      <c r="C53" s="28" t="s">
        <v>4</v>
      </c>
      <c r="D53" s="36">
        <v>4</v>
      </c>
      <c r="E53" s="62"/>
      <c r="F53" s="30">
        <f>E53/D53</f>
        <v>0</v>
      </c>
    </row>
    <row r="54" spans="1:6" ht="17.25" collapsed="1" thickTop="1" thickBot="1">
      <c r="A54" s="23"/>
      <c r="B54" s="59" t="s">
        <v>85</v>
      </c>
      <c r="C54" s="24"/>
      <c r="D54" s="34"/>
      <c r="E54" s="34"/>
      <c r="F54" s="35">
        <f>(SUM(F55:F57)*100%)/COUNT(F55:F57)</f>
        <v>1</v>
      </c>
    </row>
    <row r="55" spans="1:6" ht="48" hidden="1" outlineLevel="1" thickTop="1">
      <c r="A55" s="26" t="s">
        <v>86</v>
      </c>
      <c r="B55" s="27" t="s">
        <v>87</v>
      </c>
      <c r="C55" s="28" t="s">
        <v>13</v>
      </c>
      <c r="D55" s="29">
        <v>100</v>
      </c>
      <c r="E55" s="29">
        <v>100</v>
      </c>
      <c r="F55" s="30">
        <f>E55/D55</f>
        <v>1</v>
      </c>
    </row>
    <row r="56" spans="1:6" ht="32.25" hidden="1" outlineLevel="1" thickTop="1">
      <c r="A56" s="26" t="s">
        <v>88</v>
      </c>
      <c r="B56" s="27" t="s">
        <v>89</v>
      </c>
      <c r="C56" s="28" t="s">
        <v>13</v>
      </c>
      <c r="D56" s="29">
        <v>100</v>
      </c>
      <c r="E56" s="29">
        <v>100</v>
      </c>
      <c r="F56" s="30">
        <f>E56/D56</f>
        <v>1</v>
      </c>
    </row>
    <row r="57" spans="1:6" ht="32.25" hidden="1" outlineLevel="1" thickTop="1">
      <c r="A57" s="26" t="s">
        <v>90</v>
      </c>
      <c r="B57" s="27" t="s">
        <v>91</v>
      </c>
      <c r="C57" s="28" t="s">
        <v>13</v>
      </c>
      <c r="D57" s="29">
        <v>100</v>
      </c>
      <c r="E57" s="29">
        <v>100</v>
      </c>
      <c r="F57" s="30">
        <f>E57/D57</f>
        <v>1</v>
      </c>
    </row>
    <row r="58" spans="1:6" ht="17.25" collapsed="1" thickTop="1" thickBot="1">
      <c r="A58" s="23"/>
      <c r="B58" s="24" t="s">
        <v>92</v>
      </c>
      <c r="C58" s="24"/>
      <c r="D58" s="34"/>
      <c r="E58" s="34"/>
      <c r="F58" s="35">
        <f>(SUM(F59:F61)*100%)/COUNT(F59:F61)</f>
        <v>1.0749012784175844</v>
      </c>
    </row>
    <row r="59" spans="1:6" ht="16.5" hidden="1" outlineLevel="1" thickTop="1">
      <c r="A59" s="26" t="s">
        <v>93</v>
      </c>
      <c r="B59" s="27" t="s">
        <v>94</v>
      </c>
      <c r="C59" s="28" t="s">
        <v>13</v>
      </c>
      <c r="D59" s="29">
        <v>90</v>
      </c>
      <c r="E59" s="29">
        <v>96.1</v>
      </c>
      <c r="F59" s="30">
        <f>E59/D59</f>
        <v>1.0677777777777777</v>
      </c>
    </row>
    <row r="60" spans="1:6" ht="16.5" hidden="1" outlineLevel="1" thickTop="1">
      <c r="A60" s="26" t="s">
        <v>95</v>
      </c>
      <c r="B60" s="27" t="s">
        <v>96</v>
      </c>
      <c r="C60" s="28" t="s">
        <v>13</v>
      </c>
      <c r="D60" s="29">
        <v>18</v>
      </c>
      <c r="E60" s="29">
        <v>16.3</v>
      </c>
      <c r="F60" s="30">
        <f>D60/E60</f>
        <v>1.1042944785276072</v>
      </c>
    </row>
    <row r="61" spans="1:6" ht="16.5" hidden="1" outlineLevel="1" thickTop="1">
      <c r="A61" s="26" t="s">
        <v>97</v>
      </c>
      <c r="B61" s="27" t="s">
        <v>98</v>
      </c>
      <c r="C61" s="28" t="s">
        <v>13</v>
      </c>
      <c r="D61" s="29">
        <v>95</v>
      </c>
      <c r="E61" s="29">
        <v>100</v>
      </c>
      <c r="F61" s="30">
        <f>E61/D61</f>
        <v>1.0526315789473684</v>
      </c>
    </row>
    <row r="62" spans="1:6" ht="17.25" collapsed="1" thickTop="1" thickBot="1">
      <c r="A62" s="23"/>
      <c r="B62" s="24" t="s">
        <v>99</v>
      </c>
      <c r="C62" s="24"/>
      <c r="D62" s="34"/>
      <c r="E62" s="34"/>
      <c r="F62" s="35">
        <f>(SUM(F63:F66)*100%)/COUNT(F63:F66)</f>
        <v>0.75</v>
      </c>
    </row>
    <row r="63" spans="1:6" ht="32.25" hidden="1" outlineLevel="1" thickTop="1">
      <c r="A63" s="26" t="s">
        <v>100</v>
      </c>
      <c r="B63" s="27" t="s">
        <v>101</v>
      </c>
      <c r="C63" s="28" t="s">
        <v>13</v>
      </c>
      <c r="D63" s="29">
        <v>100</v>
      </c>
      <c r="E63" s="60">
        <v>100</v>
      </c>
      <c r="F63" s="30">
        <f>E63/D63</f>
        <v>1</v>
      </c>
    </row>
    <row r="64" spans="1:6" ht="31.5" hidden="1" outlineLevel="1">
      <c r="A64" s="26" t="s">
        <v>102</v>
      </c>
      <c r="B64" s="27" t="s">
        <v>103</v>
      </c>
      <c r="C64" s="28" t="s">
        <v>13</v>
      </c>
      <c r="D64" s="29">
        <v>90</v>
      </c>
      <c r="E64" s="60">
        <v>90</v>
      </c>
      <c r="F64" s="30">
        <f>E64/D64</f>
        <v>1</v>
      </c>
    </row>
    <row r="65" spans="1:6" ht="31.5" hidden="1" outlineLevel="1">
      <c r="A65" s="26" t="s">
        <v>104</v>
      </c>
      <c r="B65" s="27" t="s">
        <v>105</v>
      </c>
      <c r="C65" s="28" t="s">
        <v>4</v>
      </c>
      <c r="D65" s="29">
        <v>100</v>
      </c>
      <c r="E65" s="60">
        <v>100</v>
      </c>
      <c r="F65" s="30">
        <f>E65/D65</f>
        <v>1</v>
      </c>
    </row>
    <row r="66" spans="1:6" ht="31.5" hidden="1" outlineLevel="1">
      <c r="A66" s="26" t="s">
        <v>106</v>
      </c>
      <c r="B66" s="27" t="s">
        <v>107</v>
      </c>
      <c r="C66" s="28" t="s">
        <v>4</v>
      </c>
      <c r="D66" s="29">
        <v>50</v>
      </c>
      <c r="E66" s="60"/>
      <c r="F66" s="30">
        <f>E66/D66</f>
        <v>0</v>
      </c>
    </row>
    <row r="67" spans="1:6" ht="15.75" collapsed="1" thickTop="1">
      <c r="A67" s="12"/>
      <c r="B67" s="13"/>
      <c r="C67" s="14"/>
      <c r="D67" s="14"/>
    </row>
    <row r="68" spans="1:6">
      <c r="A68" s="12"/>
      <c r="B68" s="13"/>
      <c r="C68" s="14"/>
      <c r="D68" s="14"/>
    </row>
    <row r="69" spans="1:6">
      <c r="A69" s="12"/>
      <c r="B69" s="13"/>
      <c r="C69" s="14"/>
      <c r="D69" s="14"/>
    </row>
    <row r="70" spans="1:6">
      <c r="A70" s="12"/>
      <c r="B70" s="13"/>
      <c r="C70" s="14"/>
      <c r="D70" s="14"/>
    </row>
    <row r="71" spans="1:6">
      <c r="A71" s="12"/>
      <c r="B71" s="13"/>
      <c r="C71" s="14"/>
      <c r="D71" s="14"/>
    </row>
    <row r="72" spans="1:6">
      <c r="A72" s="12"/>
      <c r="B72" s="13"/>
      <c r="C72" s="14"/>
      <c r="D72" s="14"/>
    </row>
    <row r="73" spans="1:6">
      <c r="A73" s="12"/>
      <c r="B73" s="13"/>
      <c r="C73" s="14"/>
      <c r="D73" s="14"/>
    </row>
    <row r="74" spans="1:6">
      <c r="A74" s="12"/>
      <c r="B74" s="13"/>
      <c r="C74" s="14"/>
      <c r="D74" s="14"/>
    </row>
    <row r="75" spans="1:6">
      <c r="A75" s="12"/>
      <c r="B75" s="13"/>
      <c r="C75" s="14"/>
      <c r="D75" s="14"/>
    </row>
    <row r="76" spans="1:6">
      <c r="A76" s="12"/>
      <c r="B76" s="13"/>
      <c r="C76" s="14"/>
      <c r="D76" s="14"/>
    </row>
    <row r="77" spans="1:6">
      <c r="A77" s="12"/>
      <c r="B77" s="13"/>
      <c r="C77" s="14"/>
      <c r="D77" s="14"/>
    </row>
    <row r="78" spans="1:6">
      <c r="A78" s="12"/>
      <c r="B78" s="13"/>
      <c r="C78" s="14"/>
      <c r="D78" s="14"/>
    </row>
    <row r="79" spans="1:6">
      <c r="A79" s="12"/>
      <c r="B79" s="13"/>
      <c r="C79" s="14"/>
      <c r="D79" s="14"/>
    </row>
    <row r="80" spans="1:6">
      <c r="A80" s="12"/>
      <c r="B80" s="13"/>
      <c r="C80" s="14"/>
      <c r="D80" s="14"/>
    </row>
    <row r="81" spans="1:4">
      <c r="A81" s="12"/>
      <c r="B81" s="13"/>
      <c r="C81" s="14"/>
      <c r="D81" s="14"/>
    </row>
    <row r="82" spans="1:4">
      <c r="A82" s="12"/>
      <c r="B82" s="13"/>
      <c r="C82" s="14"/>
      <c r="D82" s="14"/>
    </row>
    <row r="83" spans="1:4">
      <c r="A83" s="12"/>
      <c r="B83" s="13"/>
      <c r="C83" s="14"/>
      <c r="D83" s="14"/>
    </row>
    <row r="84" spans="1:4">
      <c r="A84" s="12"/>
      <c r="B84" s="13"/>
      <c r="C84" s="14"/>
      <c r="D84" s="14"/>
    </row>
    <row r="85" spans="1:4">
      <c r="A85" s="12"/>
      <c r="B85" s="13"/>
      <c r="C85" s="14"/>
      <c r="D85" s="14"/>
    </row>
    <row r="86" spans="1:4">
      <c r="A86" s="12"/>
      <c r="B86" s="13"/>
      <c r="C86" s="14"/>
      <c r="D86" s="14"/>
    </row>
    <row r="87" spans="1:4">
      <c r="A87" s="12"/>
      <c r="B87" s="13"/>
      <c r="C87" s="14"/>
      <c r="D87" s="14"/>
    </row>
    <row r="88" spans="1:4">
      <c r="A88" s="12"/>
      <c r="B88" s="13"/>
      <c r="C88" s="14"/>
      <c r="D88" s="14"/>
    </row>
    <row r="89" spans="1:4">
      <c r="A89" s="12"/>
      <c r="B89" s="13"/>
      <c r="C89" s="14"/>
      <c r="D89" s="14"/>
    </row>
    <row r="90" spans="1:4">
      <c r="A90" s="12"/>
      <c r="B90" s="13"/>
      <c r="C90" s="14"/>
      <c r="D90" s="14"/>
    </row>
    <row r="91" spans="1:4">
      <c r="A91" s="12"/>
      <c r="B91" s="13"/>
      <c r="C91" s="14"/>
      <c r="D91" s="14"/>
    </row>
    <row r="92" spans="1:4">
      <c r="A92" s="12"/>
      <c r="B92" s="13"/>
      <c r="C92" s="14"/>
      <c r="D92" s="14"/>
    </row>
    <row r="93" spans="1:4">
      <c r="A93" s="12"/>
      <c r="B93" s="13"/>
      <c r="C93" s="14"/>
      <c r="D93" s="14"/>
    </row>
    <row r="94" spans="1:4">
      <c r="A94" s="12"/>
      <c r="B94" s="13"/>
      <c r="C94" s="14"/>
      <c r="D94" s="14"/>
    </row>
    <row r="95" spans="1:4">
      <c r="A95" s="12"/>
      <c r="B95" s="13"/>
      <c r="C95" s="14"/>
      <c r="D95" s="14"/>
    </row>
    <row r="96" spans="1:4">
      <c r="A96" s="12"/>
      <c r="B96" s="13"/>
      <c r="C96" s="14"/>
      <c r="D96" s="14"/>
    </row>
    <row r="97" spans="1:4">
      <c r="A97" s="12"/>
      <c r="B97" s="13"/>
      <c r="C97" s="14"/>
      <c r="D97" s="14"/>
    </row>
    <row r="98" spans="1:4">
      <c r="A98" s="12"/>
      <c r="B98" s="13"/>
      <c r="C98" s="14"/>
      <c r="D98" s="14"/>
    </row>
    <row r="99" spans="1:4">
      <c r="A99" s="12"/>
      <c r="B99" s="13"/>
      <c r="C99" s="14"/>
      <c r="D99" s="14"/>
    </row>
    <row r="100" spans="1:4">
      <c r="A100" s="12"/>
      <c r="B100" s="13"/>
      <c r="C100" s="14"/>
      <c r="D100" s="14"/>
    </row>
    <row r="101" spans="1:4">
      <c r="A101" s="12"/>
      <c r="B101" s="13"/>
      <c r="C101" s="14"/>
      <c r="D101" s="14"/>
    </row>
    <row r="102" spans="1:4">
      <c r="A102" s="12"/>
      <c r="B102" s="13"/>
      <c r="C102" s="14"/>
      <c r="D102" s="14"/>
    </row>
    <row r="103" spans="1:4">
      <c r="A103" s="12"/>
      <c r="B103" s="13"/>
      <c r="C103" s="14"/>
      <c r="D103" s="14"/>
    </row>
    <row r="104" spans="1:4">
      <c r="A104" s="12"/>
      <c r="B104" s="13"/>
      <c r="C104" s="14"/>
      <c r="D104" s="14"/>
    </row>
    <row r="105" spans="1:4">
      <c r="A105" s="12"/>
      <c r="B105" s="13"/>
      <c r="C105" s="14"/>
      <c r="D105" s="14"/>
    </row>
    <row r="106" spans="1:4">
      <c r="A106" s="12"/>
      <c r="B106" s="13"/>
      <c r="C106" s="14"/>
      <c r="D106" s="14"/>
    </row>
    <row r="107" spans="1:4">
      <c r="A107" s="12"/>
      <c r="B107" s="13"/>
      <c r="C107" s="14"/>
      <c r="D107" s="14"/>
    </row>
    <row r="108" spans="1:4">
      <c r="A108" s="12"/>
      <c r="B108" s="13"/>
      <c r="C108" s="14"/>
      <c r="D108" s="14"/>
    </row>
    <row r="109" spans="1:4">
      <c r="A109" s="12"/>
      <c r="B109" s="13"/>
      <c r="C109" s="14"/>
      <c r="D109" s="14"/>
    </row>
    <row r="110" spans="1:4">
      <c r="A110" s="12"/>
      <c r="B110" s="13"/>
      <c r="C110" s="14"/>
      <c r="D110" s="14"/>
    </row>
    <row r="111" spans="1:4">
      <c r="A111" s="12"/>
      <c r="B111" s="13"/>
      <c r="C111" s="14"/>
      <c r="D111" s="14"/>
    </row>
    <row r="112" spans="1:4">
      <c r="A112" s="12"/>
      <c r="B112" s="13"/>
      <c r="C112" s="14"/>
      <c r="D112" s="14"/>
    </row>
    <row r="113" spans="1:4">
      <c r="A113" s="12"/>
      <c r="B113" s="13"/>
      <c r="C113" s="14"/>
      <c r="D113" s="14"/>
    </row>
    <row r="114" spans="1:4">
      <c r="A114" s="12"/>
      <c r="B114" s="13"/>
      <c r="C114" s="14"/>
      <c r="D114" s="14"/>
    </row>
    <row r="115" spans="1:4">
      <c r="A115" s="12"/>
      <c r="B115" s="13"/>
      <c r="C115" s="14"/>
      <c r="D115" s="14"/>
    </row>
    <row r="116" spans="1:4">
      <c r="A116" s="12"/>
      <c r="B116" s="13"/>
      <c r="C116" s="14"/>
      <c r="D116" s="14"/>
    </row>
    <row r="117" spans="1:4">
      <c r="A117" s="12"/>
      <c r="B117" s="13"/>
      <c r="C117" s="14"/>
      <c r="D117" s="14"/>
    </row>
    <row r="118" spans="1:4">
      <c r="A118" s="12"/>
      <c r="B118" s="13"/>
      <c r="C118" s="14"/>
      <c r="D118" s="14"/>
    </row>
    <row r="119" spans="1:4">
      <c r="A119" s="12"/>
      <c r="B119" s="13"/>
      <c r="C119" s="14"/>
      <c r="D119" s="14"/>
    </row>
    <row r="120" spans="1:4">
      <c r="A120" s="12"/>
      <c r="B120" s="13"/>
      <c r="C120" s="14"/>
      <c r="D120" s="14"/>
    </row>
    <row r="121" spans="1:4">
      <c r="A121" s="12"/>
      <c r="B121" s="13"/>
      <c r="C121" s="14"/>
      <c r="D121" s="14"/>
    </row>
    <row r="122" spans="1:4">
      <c r="A122" s="12"/>
      <c r="B122" s="13"/>
      <c r="C122" s="14"/>
      <c r="D122" s="14"/>
    </row>
    <row r="123" spans="1:4">
      <c r="A123" s="12"/>
      <c r="B123" s="13"/>
      <c r="C123" s="14"/>
      <c r="D123" s="14"/>
    </row>
    <row r="124" spans="1:4">
      <c r="A124" s="12"/>
      <c r="B124" s="13"/>
      <c r="C124" s="14"/>
      <c r="D124" s="14"/>
    </row>
    <row r="125" spans="1:4">
      <c r="A125" s="12"/>
      <c r="B125" s="13"/>
      <c r="C125" s="14"/>
      <c r="D125" s="14"/>
    </row>
    <row r="126" spans="1:4">
      <c r="A126" s="12"/>
      <c r="B126" s="13"/>
      <c r="C126" s="14"/>
      <c r="D126" s="14"/>
    </row>
    <row r="127" spans="1:4">
      <c r="A127" s="12"/>
      <c r="B127" s="13"/>
      <c r="C127" s="14"/>
      <c r="D127" s="14"/>
    </row>
    <row r="128" spans="1:4">
      <c r="A128" s="12"/>
      <c r="B128" s="13"/>
      <c r="C128" s="14"/>
      <c r="D128" s="14"/>
    </row>
    <row r="129" spans="1:4">
      <c r="A129" s="12"/>
      <c r="B129" s="13"/>
      <c r="C129" s="14"/>
      <c r="D129" s="14"/>
    </row>
    <row r="130" spans="1:4">
      <c r="A130" s="12"/>
      <c r="B130" s="13"/>
      <c r="C130" s="14"/>
      <c r="D130" s="14"/>
    </row>
    <row r="131" spans="1:4">
      <c r="A131" s="12"/>
      <c r="B131" s="13"/>
      <c r="C131" s="14"/>
      <c r="D131" s="14"/>
    </row>
    <row r="132" spans="1:4">
      <c r="A132" s="12"/>
      <c r="B132" s="13"/>
      <c r="C132" s="14"/>
      <c r="D132" s="14"/>
    </row>
    <row r="133" spans="1:4">
      <c r="A133" s="12"/>
      <c r="B133" s="13"/>
      <c r="C133" s="14"/>
      <c r="D133" s="14"/>
    </row>
    <row r="134" spans="1:4">
      <c r="A134" s="12"/>
      <c r="B134" s="13"/>
      <c r="C134" s="14"/>
      <c r="D134" s="14"/>
    </row>
    <row r="135" spans="1:4">
      <c r="A135" s="12"/>
      <c r="B135" s="13"/>
      <c r="C135" s="14"/>
      <c r="D135" s="14"/>
    </row>
    <row r="136" spans="1:4">
      <c r="A136" s="12"/>
      <c r="B136" s="13"/>
      <c r="C136" s="14"/>
      <c r="D136" s="14"/>
    </row>
    <row r="137" spans="1:4">
      <c r="A137" s="12"/>
      <c r="B137" s="13"/>
      <c r="C137" s="14"/>
      <c r="D137" s="14"/>
    </row>
    <row r="138" spans="1:4">
      <c r="A138" s="12"/>
      <c r="B138" s="13"/>
      <c r="C138" s="14"/>
      <c r="D138" s="14"/>
    </row>
    <row r="139" spans="1:4">
      <c r="A139" s="12"/>
      <c r="B139" s="13"/>
      <c r="C139" s="14"/>
      <c r="D139" s="14"/>
    </row>
    <row r="140" spans="1:4">
      <c r="A140" s="12"/>
      <c r="B140" s="13"/>
      <c r="C140" s="14"/>
      <c r="D140" s="14"/>
    </row>
    <row r="141" spans="1:4">
      <c r="A141" s="12"/>
      <c r="B141" s="13"/>
      <c r="C141" s="14"/>
      <c r="D141" s="14"/>
    </row>
    <row r="142" spans="1:4">
      <c r="A142" s="12"/>
      <c r="B142" s="13"/>
      <c r="C142" s="14"/>
      <c r="D142" s="14"/>
    </row>
    <row r="143" spans="1:4">
      <c r="A143" s="12"/>
      <c r="B143" s="13"/>
      <c r="C143" s="14"/>
      <c r="D143" s="14"/>
    </row>
    <row r="144" spans="1:4">
      <c r="A144" s="12"/>
      <c r="B144" s="13"/>
      <c r="C144" s="14"/>
      <c r="D144" s="14"/>
    </row>
    <row r="145" spans="1:4">
      <c r="A145" s="12"/>
      <c r="B145" s="13"/>
      <c r="C145" s="14"/>
      <c r="D145" s="14"/>
    </row>
    <row r="146" spans="1:4">
      <c r="A146" s="12"/>
      <c r="B146" s="13"/>
      <c r="C146" s="14"/>
      <c r="D146" s="14"/>
    </row>
    <row r="147" spans="1:4">
      <c r="A147" s="12"/>
      <c r="B147" s="13"/>
      <c r="C147" s="14"/>
      <c r="D147" s="14"/>
    </row>
    <row r="148" spans="1:4">
      <c r="A148" s="12"/>
      <c r="B148" s="13"/>
      <c r="C148" s="14"/>
      <c r="D148" s="14"/>
    </row>
    <row r="149" spans="1:4">
      <c r="A149" s="12"/>
      <c r="B149" s="13"/>
      <c r="C149" s="14"/>
      <c r="D149" s="14"/>
    </row>
    <row r="150" spans="1:4">
      <c r="A150" s="12"/>
      <c r="B150" s="13"/>
      <c r="C150" s="14"/>
      <c r="D150" s="14"/>
    </row>
    <row r="151" spans="1:4">
      <c r="A151" s="12"/>
      <c r="B151" s="13"/>
      <c r="C151" s="14"/>
      <c r="D151" s="14"/>
    </row>
    <row r="152" spans="1:4">
      <c r="A152" s="12"/>
      <c r="B152" s="13"/>
      <c r="C152" s="14"/>
      <c r="D152" s="14"/>
    </row>
    <row r="153" spans="1:4">
      <c r="A153" s="12"/>
      <c r="B153" s="13"/>
      <c r="C153" s="14"/>
      <c r="D153" s="14"/>
    </row>
    <row r="154" spans="1:4">
      <c r="A154" s="12"/>
      <c r="B154" s="13"/>
      <c r="C154" s="14"/>
      <c r="D154" s="14"/>
    </row>
    <row r="155" spans="1:4">
      <c r="A155" s="12"/>
      <c r="B155" s="13"/>
      <c r="C155" s="14"/>
      <c r="D155" s="14"/>
    </row>
    <row r="156" spans="1:4">
      <c r="A156" s="12"/>
      <c r="B156" s="13"/>
      <c r="C156" s="14"/>
      <c r="D156" s="14"/>
    </row>
    <row r="157" spans="1:4">
      <c r="A157" s="12"/>
      <c r="B157" s="13"/>
      <c r="C157" s="14"/>
      <c r="D157" s="14"/>
    </row>
    <row r="158" spans="1:4">
      <c r="A158" s="12"/>
      <c r="B158" s="13"/>
      <c r="C158" s="14"/>
      <c r="D158" s="14"/>
    </row>
    <row r="159" spans="1:4">
      <c r="A159" s="12"/>
      <c r="B159" s="13"/>
      <c r="C159" s="14"/>
      <c r="D159" s="14"/>
    </row>
    <row r="160" spans="1:4">
      <c r="A160" s="12"/>
      <c r="B160" s="13"/>
      <c r="C160" s="14"/>
      <c r="D160" s="14"/>
    </row>
    <row r="161" spans="1:4">
      <c r="A161" s="12"/>
      <c r="B161" s="13"/>
      <c r="C161" s="14"/>
      <c r="D161" s="14"/>
    </row>
    <row r="162" spans="1:4">
      <c r="A162" s="12"/>
      <c r="B162" s="13"/>
      <c r="C162" s="14"/>
      <c r="D162" s="14"/>
    </row>
    <row r="163" spans="1:4">
      <c r="A163" s="12"/>
      <c r="B163" s="13"/>
      <c r="C163" s="14"/>
      <c r="D163" s="14"/>
    </row>
    <row r="164" spans="1:4">
      <c r="A164" s="12"/>
      <c r="B164" s="13"/>
      <c r="C164" s="14"/>
      <c r="D164" s="14"/>
    </row>
    <row r="165" spans="1:4">
      <c r="A165" s="12"/>
      <c r="B165" s="13"/>
      <c r="C165" s="14"/>
      <c r="D165" s="14"/>
    </row>
    <row r="166" spans="1:4">
      <c r="A166" s="12"/>
      <c r="B166" s="13"/>
      <c r="C166" s="14"/>
      <c r="D166" s="14"/>
    </row>
    <row r="167" spans="1:4">
      <c r="A167" s="12"/>
      <c r="B167" s="13"/>
      <c r="C167" s="14"/>
      <c r="D167" s="14"/>
    </row>
    <row r="168" spans="1:4">
      <c r="A168" s="12"/>
      <c r="B168" s="13"/>
      <c r="C168" s="14"/>
      <c r="D168" s="14"/>
    </row>
    <row r="169" spans="1:4">
      <c r="A169" s="12"/>
      <c r="B169" s="13"/>
      <c r="C169" s="14"/>
      <c r="D169" s="14"/>
    </row>
    <row r="170" spans="1:4">
      <c r="A170" s="12"/>
      <c r="B170" s="13"/>
      <c r="C170" s="14"/>
      <c r="D170" s="14"/>
    </row>
    <row r="171" spans="1:4">
      <c r="A171" s="12"/>
      <c r="B171" s="13"/>
      <c r="C171" s="14"/>
      <c r="D171" s="14"/>
    </row>
    <row r="172" spans="1:4">
      <c r="A172" s="12"/>
      <c r="B172" s="13"/>
      <c r="C172" s="14"/>
      <c r="D172" s="14"/>
    </row>
    <row r="173" spans="1:4">
      <c r="A173" s="12"/>
      <c r="B173" s="13"/>
      <c r="C173" s="14"/>
      <c r="D173" s="14"/>
    </row>
    <row r="174" spans="1:4">
      <c r="A174" s="12"/>
      <c r="B174" s="13"/>
      <c r="C174" s="14"/>
      <c r="D174" s="14"/>
    </row>
    <row r="175" spans="1:4">
      <c r="A175" s="12"/>
      <c r="B175" s="13"/>
      <c r="C175" s="14"/>
      <c r="D175" s="14"/>
    </row>
    <row r="176" spans="1:4">
      <c r="A176" s="12"/>
      <c r="B176" s="13"/>
      <c r="C176" s="14"/>
      <c r="D176" s="14"/>
    </row>
    <row r="177" spans="1:4">
      <c r="A177" s="12"/>
      <c r="B177" s="13"/>
      <c r="C177" s="14"/>
      <c r="D177" s="14"/>
    </row>
    <row r="178" spans="1:4">
      <c r="A178" s="12"/>
      <c r="B178" s="13"/>
      <c r="C178" s="14"/>
      <c r="D178" s="14"/>
    </row>
    <row r="179" spans="1:4">
      <c r="A179" s="12"/>
      <c r="B179" s="13"/>
      <c r="C179" s="14"/>
      <c r="D179" s="14"/>
    </row>
    <row r="180" spans="1:4">
      <c r="A180" s="12"/>
      <c r="B180" s="13"/>
      <c r="C180" s="14"/>
      <c r="D180" s="14"/>
    </row>
    <row r="181" spans="1:4">
      <c r="A181" s="12"/>
      <c r="B181" s="13"/>
      <c r="C181" s="14"/>
      <c r="D181" s="14"/>
    </row>
    <row r="182" spans="1:4">
      <c r="A182" s="12"/>
      <c r="B182" s="13"/>
      <c r="C182" s="14"/>
      <c r="D182" s="14"/>
    </row>
    <row r="183" spans="1:4">
      <c r="A183" s="12"/>
      <c r="B183" s="13"/>
      <c r="C183" s="14"/>
      <c r="D183" s="14"/>
    </row>
    <row r="184" spans="1:4">
      <c r="A184" s="12"/>
      <c r="B184" s="13"/>
      <c r="C184" s="14"/>
      <c r="D184" s="14"/>
    </row>
    <row r="185" spans="1:4">
      <c r="A185" s="12"/>
      <c r="B185" s="13"/>
      <c r="C185" s="14"/>
      <c r="D185" s="14"/>
    </row>
    <row r="186" spans="1:4">
      <c r="A186" s="12"/>
      <c r="B186" s="13"/>
      <c r="C186" s="14"/>
      <c r="D186" s="14"/>
    </row>
    <row r="187" spans="1:4">
      <c r="A187" s="12"/>
      <c r="B187" s="13"/>
      <c r="C187" s="14"/>
      <c r="D187" s="14"/>
    </row>
    <row r="188" spans="1:4">
      <c r="A188" s="12"/>
      <c r="B188" s="13"/>
      <c r="C188" s="14"/>
      <c r="D188" s="14"/>
    </row>
    <row r="189" spans="1:4">
      <c r="A189" s="12"/>
      <c r="B189" s="13"/>
      <c r="C189" s="14"/>
      <c r="D189" s="14"/>
    </row>
    <row r="190" spans="1:4">
      <c r="A190" s="12"/>
      <c r="B190" s="13"/>
      <c r="C190" s="14"/>
      <c r="D190" s="14"/>
    </row>
    <row r="191" spans="1:4">
      <c r="A191" s="12"/>
      <c r="B191" s="13"/>
      <c r="C191" s="14"/>
      <c r="D191" s="14"/>
    </row>
    <row r="192" spans="1:4">
      <c r="A192" s="12"/>
      <c r="B192" s="13"/>
      <c r="C192" s="14"/>
      <c r="D192" s="14"/>
    </row>
    <row r="193" spans="1:4">
      <c r="A193" s="12"/>
      <c r="B193" s="13"/>
      <c r="C193" s="14"/>
      <c r="D193" s="14"/>
    </row>
    <row r="194" spans="1:4">
      <c r="A194" s="12"/>
      <c r="B194" s="13"/>
      <c r="C194" s="14"/>
      <c r="D194" s="14"/>
    </row>
    <row r="195" spans="1:4">
      <c r="A195" s="12"/>
      <c r="B195" s="13"/>
      <c r="C195" s="14"/>
      <c r="D195" s="14"/>
    </row>
    <row r="196" spans="1:4">
      <c r="A196" s="12"/>
      <c r="B196" s="13"/>
      <c r="C196" s="14"/>
      <c r="D196" s="14"/>
    </row>
    <row r="197" spans="1:4">
      <c r="A197" s="12"/>
      <c r="B197" s="13"/>
      <c r="C197" s="14"/>
      <c r="D197" s="14"/>
    </row>
    <row r="198" spans="1:4">
      <c r="A198" s="12"/>
      <c r="B198" s="13"/>
      <c r="C198" s="14"/>
      <c r="D198" s="14"/>
    </row>
    <row r="199" spans="1:4">
      <c r="A199" s="12"/>
      <c r="B199" s="13"/>
      <c r="C199" s="14"/>
      <c r="D199" s="14"/>
    </row>
    <row r="200" spans="1:4">
      <c r="A200" s="12"/>
      <c r="B200" s="13"/>
      <c r="C200" s="14"/>
      <c r="D200" s="14"/>
    </row>
    <row r="201" spans="1:4">
      <c r="A201" s="12"/>
      <c r="B201" s="13"/>
      <c r="C201" s="14"/>
      <c r="D201" s="14"/>
    </row>
    <row r="202" spans="1:4">
      <c r="A202" s="12"/>
      <c r="B202" s="13"/>
      <c r="C202" s="14"/>
      <c r="D202" s="14"/>
    </row>
    <row r="203" spans="1:4">
      <c r="A203" s="12"/>
      <c r="B203" s="13"/>
      <c r="C203" s="14"/>
      <c r="D203" s="14"/>
    </row>
    <row r="204" spans="1:4">
      <c r="A204" s="12"/>
      <c r="B204" s="13"/>
      <c r="C204" s="14"/>
      <c r="D204" s="14"/>
    </row>
    <row r="205" spans="1:4">
      <c r="A205" s="12"/>
      <c r="B205" s="13"/>
      <c r="C205" s="14"/>
      <c r="D205" s="14"/>
    </row>
    <row r="206" spans="1:4">
      <c r="A206" s="12"/>
      <c r="B206" s="13"/>
      <c r="C206" s="14"/>
      <c r="D206" s="14"/>
    </row>
    <row r="207" spans="1:4">
      <c r="A207" s="12"/>
      <c r="B207" s="13"/>
      <c r="C207" s="14"/>
      <c r="D207" s="14"/>
    </row>
    <row r="208" spans="1:4">
      <c r="A208" s="12"/>
      <c r="B208" s="13"/>
      <c r="C208" s="14"/>
      <c r="D208" s="14"/>
    </row>
    <row r="209" spans="1:4">
      <c r="A209" s="12"/>
      <c r="B209" s="13"/>
      <c r="C209" s="14"/>
      <c r="D209" s="14"/>
    </row>
    <row r="210" spans="1:4">
      <c r="A210" s="12"/>
      <c r="B210" s="13"/>
      <c r="C210" s="14"/>
      <c r="D210" s="14"/>
    </row>
    <row r="211" spans="1:4">
      <c r="A211" s="12"/>
      <c r="B211" s="13"/>
      <c r="C211" s="14"/>
      <c r="D211" s="14"/>
    </row>
    <row r="212" spans="1:4">
      <c r="A212" s="12"/>
      <c r="B212" s="13"/>
      <c r="C212" s="14"/>
      <c r="D212" s="14"/>
    </row>
    <row r="213" spans="1:4">
      <c r="A213" s="12"/>
      <c r="B213" s="13"/>
      <c r="C213" s="14"/>
      <c r="D213" s="14"/>
    </row>
    <row r="214" spans="1:4">
      <c r="A214" s="12"/>
      <c r="B214" s="13"/>
      <c r="C214" s="14"/>
      <c r="D214" s="14"/>
    </row>
    <row r="215" spans="1:4">
      <c r="A215" s="12"/>
      <c r="B215" s="13"/>
      <c r="C215" s="14"/>
      <c r="D215" s="14"/>
    </row>
    <row r="216" spans="1:4">
      <c r="A216" s="12"/>
      <c r="B216" s="13"/>
      <c r="C216" s="14"/>
      <c r="D216" s="14"/>
    </row>
    <row r="217" spans="1:4">
      <c r="A217" s="12"/>
      <c r="B217" s="13"/>
      <c r="C217" s="14"/>
      <c r="D217" s="14"/>
    </row>
    <row r="218" spans="1:4">
      <c r="A218" s="12"/>
      <c r="B218" s="13"/>
      <c r="C218" s="14"/>
      <c r="D218" s="14"/>
    </row>
    <row r="219" spans="1:4">
      <c r="A219" s="12"/>
      <c r="B219" s="13"/>
      <c r="C219" s="14"/>
      <c r="D219" s="14"/>
    </row>
    <row r="220" spans="1:4">
      <c r="A220" s="12"/>
      <c r="B220" s="13"/>
      <c r="C220" s="14"/>
      <c r="D220" s="14"/>
    </row>
    <row r="221" spans="1:4">
      <c r="A221" s="12"/>
      <c r="B221" s="13"/>
      <c r="C221" s="14"/>
      <c r="D221" s="14"/>
    </row>
    <row r="222" spans="1:4">
      <c r="A222" s="12"/>
      <c r="B222" s="13"/>
      <c r="C222" s="14"/>
      <c r="D222" s="14"/>
    </row>
    <row r="223" spans="1:4">
      <c r="A223" s="12"/>
      <c r="B223" s="13"/>
      <c r="C223" s="14"/>
      <c r="D223" s="14"/>
    </row>
    <row r="224" spans="1:4">
      <c r="A224" s="12"/>
      <c r="B224" s="13"/>
      <c r="C224" s="14"/>
      <c r="D224" s="14"/>
    </row>
    <row r="225" spans="1:4">
      <c r="A225" s="12"/>
      <c r="B225" s="13"/>
      <c r="C225" s="14"/>
      <c r="D225" s="14"/>
    </row>
    <row r="226" spans="1:4">
      <c r="A226" s="12"/>
      <c r="B226" s="13"/>
      <c r="C226" s="14"/>
      <c r="D226" s="14"/>
    </row>
    <row r="227" spans="1:4">
      <c r="A227" s="12"/>
      <c r="B227" s="13"/>
      <c r="C227" s="14"/>
      <c r="D227" s="14"/>
    </row>
    <row r="228" spans="1:4">
      <c r="A228" s="12"/>
      <c r="B228" s="13"/>
      <c r="C228" s="14"/>
      <c r="D228" s="14"/>
    </row>
    <row r="229" spans="1:4">
      <c r="A229" s="12"/>
      <c r="B229" s="13"/>
      <c r="C229" s="14"/>
      <c r="D229" s="14"/>
    </row>
    <row r="230" spans="1:4">
      <c r="A230" s="12"/>
      <c r="B230" s="13"/>
      <c r="C230" s="14"/>
      <c r="D230" s="14"/>
    </row>
    <row r="231" spans="1:4">
      <c r="A231" s="12"/>
      <c r="B231" s="13"/>
      <c r="C231" s="14"/>
      <c r="D231" s="14"/>
    </row>
    <row r="232" spans="1:4">
      <c r="A232" s="12"/>
      <c r="B232" s="13"/>
      <c r="C232" s="14"/>
      <c r="D232" s="14"/>
    </row>
    <row r="233" spans="1:4">
      <c r="A233" s="12"/>
      <c r="B233" s="13"/>
      <c r="C233" s="14"/>
      <c r="D233" s="14"/>
    </row>
  </sheetData>
  <mergeCells count="7">
    <mergeCell ref="A1:D2"/>
    <mergeCell ref="A3:A5"/>
    <mergeCell ref="B3:B5"/>
    <mergeCell ref="C3:C5"/>
    <mergeCell ref="D3:F3"/>
    <mergeCell ref="D4:D5"/>
    <mergeCell ref="E4:F4"/>
  </mergeCells>
  <hyperlinks>
    <hyperlink ref="B16" r:id="rId1" display="http://www.fondgkh.ru/"/>
  </hyperlinks>
  <pageMargins left="0.7" right="0.7" top="0.75" bottom="0.75" header="0.3" footer="0.3"/>
  <pageSetup paperSize="9" scale="6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Фонд-2010</vt:lpstr>
      <vt:lpstr>СП-2010</vt:lpstr>
      <vt:lpstr>'СП-2010'!_ftn1</vt:lpstr>
      <vt:lpstr>'СП-2010'!_ftn2</vt:lpstr>
      <vt:lpstr>'СП-2010'!_ftn3</vt:lpstr>
      <vt:lpstr>'СП-2010'!_ftnref3</vt:lpstr>
      <vt:lpstr>'Фонд-2010'!Заголовки_для_печати</vt:lpstr>
      <vt:lpstr>'Фонд-2010'!Область_печати</vt:lpstr>
    </vt:vector>
  </TitlesOfParts>
  <Company>Фонд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Склифасовский</dc:creator>
  <cp:lastModifiedBy>Ярутич</cp:lastModifiedBy>
  <cp:lastPrinted>2011-05-10T08:23:04Z</cp:lastPrinted>
  <dcterms:created xsi:type="dcterms:W3CDTF">2011-03-16T11:49:44Z</dcterms:created>
  <dcterms:modified xsi:type="dcterms:W3CDTF">2017-10-11T07:17:30Z</dcterms:modified>
</cp:coreProperties>
</file>